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0515" windowHeight="10935"/>
  </bookViews>
  <sheets>
    <sheet name="Приложение 2" sheetId="1" r:id="rId1"/>
    <sheet name="Приложение 3" sheetId="2" r:id="rId2"/>
    <sheet name="Приложение 4" sheetId="3" r:id="rId3"/>
    <sheet name="Приложение 5" sheetId="4" r:id="rId4"/>
    <sheet name="Приложение 6" sheetId="5" r:id="rId5"/>
    <sheet name="Приложение 7" sheetId="6" r:id="rId6"/>
  </sheets>
  <definedNames>
    <definedName name="Z_254A37CE_627C_43E9_9785_D007B45D4FBE_.wvu.PrintArea" localSheetId="0" hidden="1">'Приложение 2'!$A$1:$E$33</definedName>
    <definedName name="Z_254A37CE_627C_43E9_9785_D007B45D4FBE_.wvu.PrintArea" localSheetId="4" hidden="1">'Приложение 6'!$A$1:$D$14</definedName>
    <definedName name="Z_254A37CE_627C_43E9_9785_D007B45D4FBE_.wvu.PrintArea" localSheetId="5" hidden="1">'Приложение 7'!$A$1:$E$20</definedName>
    <definedName name="Z_7BF7BA71_000A_4EAA_935D_FB7038CE4272_.wvu.PrintArea" localSheetId="0" hidden="1">'Приложение 2'!$A$1:$F$33</definedName>
    <definedName name="Z_7BF7BA71_000A_4EAA_935D_FB7038CE4272_.wvu.PrintArea" localSheetId="3" hidden="1">'Приложение 5'!$A$1:$E$37</definedName>
    <definedName name="Z_7BF7BA71_000A_4EAA_935D_FB7038CE4272_.wvu.PrintArea" localSheetId="5" hidden="1">'Приложение 7'!$A$1:$E$20</definedName>
    <definedName name="_xlnm.Print_Area" localSheetId="0">'Приложение 2'!$A$1:$F$33</definedName>
    <definedName name="_xlnm.Print_Area" localSheetId="1">'Приложение 3'!$A$1:$E$345</definedName>
    <definedName name="_xlnm.Print_Area" localSheetId="2">'Приложение 4'!$A$1:$E$46</definedName>
    <definedName name="_xlnm.Print_Area" localSheetId="3">'Приложение 5'!$A$1:$E$37</definedName>
    <definedName name="_xlnm.Print_Area" localSheetId="4">'Приложение 6'!$A$1:$D$14</definedName>
    <definedName name="_xlnm.Print_Area" localSheetId="5">'Приложение 7'!$A$1:$E$20</definedName>
  </definedNames>
  <calcPr calcId="145621"/>
  <customWorkbookViews>
    <customWorkbookView name="Смирнова Оксана Николаевна - Личное представление" guid="{254A37CE-627C-43E9-9785-D007B45D4FBE}" mergeInterval="0" personalView="1" maximized="1" windowWidth="1916" windowHeight="855" activeSheetId="3"/>
    <customWorkbookView name="Гуртякина Татьяна Александровна - Личное представление" guid="{7BF7BA71-000A-4EAA-935D-FB7038CE4272}" mergeInterval="0" personalView="1" maximized="1" windowWidth="1916" windowHeight="855" activeSheetId="5"/>
  </customWorkbookViews>
</workbook>
</file>

<file path=xl/calcChain.xml><?xml version="1.0" encoding="utf-8"?>
<calcChain xmlns="http://schemas.openxmlformats.org/spreadsheetml/2006/main">
  <c r="C13" i="5" l="1"/>
  <c r="D64" i="2" l="1"/>
  <c r="D121" i="2" s="1"/>
  <c r="D180" i="2" s="1"/>
  <c r="E22" i="2"/>
  <c r="E21" i="2"/>
  <c r="E181" i="2" l="1"/>
  <c r="E179" i="2"/>
  <c r="E178" i="2"/>
  <c r="D176" i="2"/>
  <c r="E122" i="2"/>
  <c r="E120" i="2"/>
  <c r="E119" i="2"/>
  <c r="D117" i="2"/>
  <c r="E65" i="2"/>
  <c r="E63" i="2"/>
  <c r="E62" i="2"/>
  <c r="D60" i="2"/>
  <c r="E24" i="2"/>
  <c r="E19" i="2" s="1"/>
  <c r="D19" i="2"/>
  <c r="E176" i="2" l="1"/>
  <c r="E117" i="2"/>
  <c r="E60" i="2"/>
  <c r="D17" i="6" l="1"/>
  <c r="D13" i="6"/>
  <c r="D22" i="4" l="1"/>
  <c r="E35" i="3"/>
  <c r="E29" i="3"/>
  <c r="E13" i="3"/>
  <c r="E17" i="6" l="1"/>
  <c r="C17" i="6"/>
  <c r="C13" i="6"/>
  <c r="E13" i="6"/>
  <c r="C22" i="4"/>
  <c r="C18" i="4" s="1"/>
  <c r="C12" i="4" s="1"/>
  <c r="C37" i="4" s="1"/>
  <c r="D29" i="4"/>
  <c r="D12" i="4"/>
  <c r="D37" i="4" s="1"/>
  <c r="D17" i="2" l="1"/>
  <c r="E17" i="2" s="1"/>
</calcChain>
</file>

<file path=xl/sharedStrings.xml><?xml version="1.0" encoding="utf-8"?>
<sst xmlns="http://schemas.openxmlformats.org/spreadsheetml/2006/main" count="513" uniqueCount="404">
  <si>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</si>
  <si>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</si>
  <si>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</si>
  <si>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</si>
  <si>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</si>
  <si>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</si>
  <si>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</si>
  <si>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</si>
  <si>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</si>
  <si>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</si>
  <si>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</si>
  <si>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</si>
  <si>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</si>
  <si>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</si>
  <si>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</si>
  <si>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Приложение № 3</t>
  </si>
  <si>
    <t>(в ред. Постановления Правительства РФ</t>
  </si>
  <si>
    <t>от 17.09.2015 № 987)</t>
  </si>
  <si>
    <t>СТАНДАРТИЗИРОВАННЫЕ ТАРИФНЫЕ СТАВКИ</t>
  </si>
  <si>
    <t>Стандартизированные тарифные ставки</t>
  </si>
  <si>
    <t>по постоянной схеме</t>
  </si>
  <si>
    <t>по 
временной схеме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</si>
  <si>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</si>
  <si>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</si>
  <si>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</si>
  <si>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</si>
  <si>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</si>
  <si>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</si>
  <si>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</si>
  <si>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3.</t>
  </si>
  <si>
    <t>Выполнение сетевой организацией мероприятий, связанных со строительством "последней мили":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</si>
  <si>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</si>
  <si>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</si>
  <si>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</si>
  <si>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</si>
  <si>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</si>
  <si>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</si>
  <si>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</si>
  <si>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</si>
  <si>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</si>
  <si>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</si>
  <si>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Приложение № 4</t>
  </si>
  <si>
    <t>Показатели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</si>
  <si>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</si>
  <si>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</si>
  <si>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</si>
  <si>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</si>
  <si>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</si>
  <si>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</si>
  <si>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</si>
  <si>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</si>
  <si>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</si>
  <si>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</si>
  <si>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</si>
  <si>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</si>
  <si>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</si>
  <si>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</si>
  <si>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</si>
  <si>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</si>
  <si>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</si>
  <si>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</si>
  <si>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</si>
  <si>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</si>
  <si>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</si>
  <si>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</si>
  <si>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</si>
  <si>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</si>
  <si>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</si>
  <si>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</si>
  <si>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на технологическое присоединение</t>
  </si>
  <si>
    <t>Приложение № 5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</si>
  <si>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</si>
  <si>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</si>
  <si>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</si>
  <si>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</si>
  <si>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</si>
  <si>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</si>
  <si>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</si>
  <si>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</si>
  <si>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</si>
  <si>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</si>
  <si>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</si>
  <si>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</si>
  <si>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</si>
  <si>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</si>
  <si>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</si>
  <si>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</si>
  <si>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(тыс. рублей)</t>
  </si>
  <si>
    <t>Филиал публичного акционерного общества "Межрегиональная распределительная сетевая компания Сибири" - "Хакасэнерго"</t>
  </si>
  <si>
    <t>Филиал ПАО "МРСК Сибири" - "Хакасэнерго"</t>
  </si>
  <si>
    <t>post@ab.mrsks.ru</t>
  </si>
  <si>
    <t>8(3902) 24-00-01</t>
  </si>
  <si>
    <t>8(3902) 23-83-28</t>
  </si>
  <si>
    <t>655000, Россия, Республика Хакасия, г. Абакан, ул. Пушкина, 74</t>
  </si>
  <si>
    <t>филиал ПАО "МРСК Сибири" -"Хакасэнерго"</t>
  </si>
  <si>
    <t xml:space="preserve">филиал ПАО "МРСК Сибири" -  "Хакасэнерго" </t>
  </si>
  <si>
    <t xml:space="preserve">для расчета платы за технологическое присоединение
к территориальным распределительным сетям на уровне
напряжения ниже 35 кВ и присоединяемой мощностью менее 8900 кВт </t>
  </si>
  <si>
    <t xml:space="preserve">Категория присоединения </t>
  </si>
  <si>
    <t>Ед. изм.</t>
  </si>
  <si>
    <t>Диапазон мощности, кВт</t>
  </si>
  <si>
    <t>Уровень напряжения в точке присоединения, кВ</t>
  </si>
  <si>
    <t>руб./кВт.</t>
  </si>
  <si>
    <t>Стандартизированные тарифные ставки платы за технологическое присоединение</t>
  </si>
  <si>
    <t>в т.ч.:</t>
  </si>
  <si>
    <t>(С1.1) Подготовка и выдача сетевой организацией технических условий Заявителю (ТУ)</t>
  </si>
  <si>
    <t>(С1.2) Проверка сетевой организацией выполнения Заявителем ТУ</t>
  </si>
  <si>
    <t xml:space="preserve">(С1.3)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</t>
  </si>
  <si>
    <t>(С1.4) Осуществление сетевой организацей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</t>
  </si>
  <si>
    <t xml:space="preserve"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хозяйства, в расчете на 1 кВт максимальной мощности </t>
  </si>
  <si>
    <t>руб./км</t>
  </si>
  <si>
    <t xml:space="preserve"> 6-20</t>
  </si>
  <si>
    <t>руб./кВт</t>
  </si>
  <si>
    <t xml:space="preserve"> &lt;*&gt; В ценах 2001 года. В соответствии с п.26 Методических указаний по определению размера платы за технологическое присоединение к электрическим сетям, утвержденных приказом ФСТ России от 11 сентября 2012 № 209-э/1 , ставки за единицу максимальной мощности (руб./кВт), на осуществление мероприятий, связанных со строительством комплектных трансформаторных подстанций (КТП),с уровнем напряжения до 35 кВ, принимаются на период регулирования (2016 год) равными значению стандартизированной тарифной ставки С4 соответствующего уровня напряжения. </t>
  </si>
  <si>
    <t>Распределение необходимой валовой выручки  (рублей)</t>
  </si>
  <si>
    <t>Разработка сетевой организацией проектной документации по строительству "последней мили" ***</t>
  </si>
  <si>
    <t>&lt;**&gt;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источнику).</t>
  </si>
  <si>
    <t>&lt;***&gt; Расходы включены в стоимость строительства</t>
  </si>
  <si>
    <t>Толстихин Сергей Иванович</t>
  </si>
  <si>
    <t>строительство воздушных линий 0,4 кВ</t>
  </si>
  <si>
    <t>строительство воздушных линий 10 кВ</t>
  </si>
  <si>
    <t>строительство кабельных линий 0,4 кВ</t>
  </si>
  <si>
    <t>строительство кабельных линий 10 кВ</t>
  </si>
  <si>
    <t>35</t>
  </si>
  <si>
    <t>110</t>
  </si>
  <si>
    <t>Строительство:</t>
  </si>
  <si>
    <t>6(10)-20/35/110</t>
  </si>
  <si>
    <t>6-20</t>
  </si>
  <si>
    <t>С4 Стандаризированная тарифная ставка на покрытие расходов на строительство подстанций в ценах 2001 года</t>
  </si>
  <si>
    <t>С2i Стандаризированная тарифная ставка на покрытие расходов на строительство воздушных линий электропередачи в расчете на 1 км линии в ценах 2001 года</t>
  </si>
  <si>
    <t>С3i Стандартизированная тарифная ставка на покрытие расходов  на строительство кабельных линий электропередачи в расчете на 1 км линии в ценах 2001 года</t>
  </si>
  <si>
    <t>Фактические расходы (средние) на строительство подстанций за 3 предыдущих года (тыс. рублей)</t>
  </si>
  <si>
    <t>Средний объем мощности, введенной в основные фонды за 3 предыдущих года (кВт)</t>
  </si>
  <si>
    <t>Средние 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</si>
  <si>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Средняя длина воздушных и кабельных линий электропередачи на i-м уровне напряжения, фактически построенных за последние 3 года, (км)</t>
  </si>
  <si>
    <t>Средний объем максимальной мощности, присоединенной путем строительства воздушных или кабельных линий за последние 3 года (кВт)</t>
  </si>
  <si>
    <t>на 2018 год</t>
  </si>
  <si>
    <t>Одной КЛ с изоляцией из сшитого полиэтилена сечением 4 х 35 мм2 в траншее</t>
  </si>
  <si>
    <t>Одной КЛ с изоляцией из сшитого полиэтилена сечением 4 х 50 мм2 в траншее</t>
  </si>
  <si>
    <t>Одной КЛ с изоляцией из сшитого полиэтилена сечением 4 х 70 мм2 в траншее</t>
  </si>
  <si>
    <t>Одной КЛ с изоляцией из сшитого полиэтилена сечением 4 х 95 мм2 в траншее</t>
  </si>
  <si>
    <t>Одной КЛ с изоляцией из сшитого полиэтилена сечением 4 х 120 мм2 в траншее</t>
  </si>
  <si>
    <t>Одной КЛ с изоляцией из сшитого полиэтилена сечением 4 х 150 мм2 в траншее</t>
  </si>
  <si>
    <t>Одной КЛ с изоляцией из сшитого полиэтилена сечением 4 х 185 мм2 в траншее</t>
  </si>
  <si>
    <t>Одной КЛ с изоляцией из сшитого полиэтилена сечением 4 х 240 мм2 в траншее</t>
  </si>
  <si>
    <t>Одной КЛ с изоляцией из сшитого полиэтилена сечением 4 х 35 мм2 методом ГНБ</t>
  </si>
  <si>
    <t>Одной КЛ с изоляцией из сшитого полиэтилена сечением 4 х 50 мм2 методом ГНБ</t>
  </si>
  <si>
    <t>Одной КЛ с изоляцией из сшитого полиэтилена сечением 4 х 70 мм2 методом ГНБ</t>
  </si>
  <si>
    <t>Одной КЛ с изоляцией из сшитого полиэтилена сечением 4 х 95 мм2 методом ГНБ</t>
  </si>
  <si>
    <t>Одной КЛ с изоляцией из сшитого полиэтилена сечением 4 х 120 мм2 методом ГНБ</t>
  </si>
  <si>
    <t>Одной КЛ с изоляцией из сшитого полиэтилена сечением 4 х 150 мм2 методом ГНБ</t>
  </si>
  <si>
    <t>Одной КЛ с изоляцией из сшитого полиэтилена сечением 4 х 185 мм2 методом ГНБ</t>
  </si>
  <si>
    <t>Одной КЛ с изоляцией из сшитого полиэтилена сечением 4 х 240 мм2 методом ГНБ</t>
  </si>
  <si>
    <t>Двух КЛ с изоляцией из сшитого полиэтилена сечением 4 х 35 мм2 в одной траншее</t>
  </si>
  <si>
    <t>Двух КЛ с изоляцией из сшитого полиэтилена сечением 4 х 50 мм2 в одной траншее</t>
  </si>
  <si>
    <t>Двух КЛ с изоляцией из сшитого полиэтилена сечением 4 х 70 мм2 в одной траншее</t>
  </si>
  <si>
    <t>Двух КЛ с изоляцией из сшитого полиэтилена сечением 4 х 95 мм2 в одной траншее</t>
  </si>
  <si>
    <t>Двух КЛ с изоляцией из сшитого полиэтилена сечением 4 х 120 мм2 в одной траншее</t>
  </si>
  <si>
    <t>Двух КЛ с изоляцией из сшитого полиэтилена сечением 4 х 150 мм2 в одной траншее</t>
  </si>
  <si>
    <t>Двух КЛ с изоляцией из сшитого полиэтилена сечением 4 х 185 мм2 в одной траншее</t>
  </si>
  <si>
    <t>Двух КЛ с изоляцией из сшитого полиэтилена сечением 4 х 240 мм2 в одной траншее</t>
  </si>
  <si>
    <t>Двух КЛ с изоляцией из сшитого полиэтилена сечением 4 х 35 мм2 методом ГНБ</t>
  </si>
  <si>
    <t>Двух КЛ с изоляцией из сшитого полиэтилена сечением 4 х 50 мм2 методом ГНБ</t>
  </si>
  <si>
    <t>Двух КЛ с изоляцией из сшитого полиэтилена сечением 4 х 70 мм2 методом ГНБ</t>
  </si>
  <si>
    <t>Двух КЛ с изоляцией из сшитого полиэтилена сечением 4 х 95 мм2 методом ГНБ</t>
  </si>
  <si>
    <t>Двух КЛ с изоляцией из сшитого полиэтилена сечением 4 х 120 мм2 методом ГНБ</t>
  </si>
  <si>
    <t>Двух КЛ с изоляцией из сшитого полиэтилена сечением 4 х 150 мм2 методом ГНБ</t>
  </si>
  <si>
    <t>Двух КЛ с изоляцией из сшитого полиэтилена сечением 4 х 185 мм2 методом ГНБ</t>
  </si>
  <si>
    <t>Двух КЛ с изоляцией из сшитого полиэтилена сечением 4 х 240 мм2 методом ГНБ</t>
  </si>
  <si>
    <t>Строительство воздушных линий 10кВ</t>
  </si>
  <si>
    <t>Одной КЛ с изоляцией из сшитого полиэтилена сечением 3 х (1 х 50 мм2) в траншее</t>
  </si>
  <si>
    <t>Одной КЛ с изоляцией из сшитого полиэтилена сечением 3 х (1 х 70 мм2) в траншее</t>
  </si>
  <si>
    <t>Одной КЛ с изоляцией из сшитого полиэтилена сечением 3 х (1 х 95 мм2) в траншее</t>
  </si>
  <si>
    <t>Одной КЛ с изоляцией из сшитого полиэтилена сечением 3 х (1 х 120 мм2) в траншее</t>
  </si>
  <si>
    <t>Одной КЛ с изоляцией из сшитого полиэтилена сечением 3 х (1 х 150 мм2) в траншее</t>
  </si>
  <si>
    <t>Одной КЛ с изоляцией из сшитого полиэтилена сечением 3 х (1 х 185 мм2) в траншее</t>
  </si>
  <si>
    <t>Одной КЛ с изоляцией из сшитого полиэтилена сечением 3 х (1 х 240 мм2) в траншее</t>
  </si>
  <si>
    <t>Одной КЛ с изоляцией из сшитого полиэтилена сечением 3 х (1 х 300 мм2) в траншее</t>
  </si>
  <si>
    <t>Одной КЛ с изоляцией из сшитого полиэтилена сечением 3 х (1 х 400 мм2) в траншее</t>
  </si>
  <si>
    <t>Одной КЛ с изоляцией из сшитого полиэтилена сечением 3 х (1 х 500 мм2) в траншее</t>
  </si>
  <si>
    <t>Одной КЛ с изоляцией из сшитого полиэтилена сечением 3 х (1 х 630 мм2) в траншее</t>
  </si>
  <si>
    <t>Одной КЛ с изоляцией из сшитого полиэтилена сечением 3 х (1 х 800 мм2) в траншее</t>
  </si>
  <si>
    <t xml:space="preserve">Одной КЛ с изоляцией из сшитого полиэтилена сечением 3 х (1 х 50 мм2) методом ГНБ </t>
  </si>
  <si>
    <t xml:space="preserve">Одной КЛ с изоляцией из сшитого полиэтилена сечением 3 х (1 х 70 мм2) методом ГНБ </t>
  </si>
  <si>
    <t xml:space="preserve">Одной КЛ с изоляцией из сшитого полиэтилена сечением 3 х (1 х 95 мм2) методом ГНБ </t>
  </si>
  <si>
    <t xml:space="preserve">Одной КЛ с изоляцией из сшитого полиэтилена сечением 3 х (1 х 120 мм2) методом ГНБ </t>
  </si>
  <si>
    <t xml:space="preserve">Одной КЛ с изоляцией из сшитого полиэтилена сечением 3 х (1 х 150 мм2) методом ГНБ </t>
  </si>
  <si>
    <t xml:space="preserve">Одной КЛ с изоляцией из сшитого полиэтилена сечением 3 х (1 х 185 мм2) методом ГНБ </t>
  </si>
  <si>
    <t xml:space="preserve">Одной КЛ с изоляцией из сшитого полиэтилена сечением 3 х (1 х 240 мм2) методом ГНБ </t>
  </si>
  <si>
    <t xml:space="preserve">Одной КЛ с изоляцией из сшитого полиэтилена сечением 3 х (1 х 300 мм2) методом ГНБ </t>
  </si>
  <si>
    <t xml:space="preserve">Одной КЛ с изоляцией из сшитого полиэтилена сечением 3 х (1 х 400 мм2) методом ГНБ </t>
  </si>
  <si>
    <t xml:space="preserve">Одной КЛ с изоляцией из сшитого полиэтилена сечением 3 х (1 х 500 мм2) методом ГНБ </t>
  </si>
  <si>
    <t xml:space="preserve">Одной КЛ с изоляцией из сшитого полиэтилена сечением 3 х (1 х 630 мм2) методом ГНБ </t>
  </si>
  <si>
    <t xml:space="preserve">Одной КЛ с изоляцией из сшитого полиэтилена сечением 3 х (1 х 800 мм2) методом ГНБ </t>
  </si>
  <si>
    <t>Двух КЛ с изоляцией из сшитого полиэтилена сечением 3 х (1 х 50 мм2) в одной траншее</t>
  </si>
  <si>
    <t>Двух КЛ с изоляцией из сшитого полиэтилена сечением 3 х (1 х 70 мм2) в одной траншее</t>
  </si>
  <si>
    <t>Двух КЛ с изоляцией из сшитого полиэтилена сечением 3 х (1 х 95 мм2) в одной траншее</t>
  </si>
  <si>
    <t>Двух КЛ с изоляцией из сшитого полиэтилена сечением 3 х (1 х 120 мм2) в одной траншее</t>
  </si>
  <si>
    <t>Двух КЛ с изоляцией из сшитого полиэтилена сечением 3 х (1 х 150 мм2) в одной траншее</t>
  </si>
  <si>
    <t>Двух КЛ с изоляцией из сшитого полиэтилена сечением 3 х (1 х 185 мм2) в одной траншее</t>
  </si>
  <si>
    <t>Двух КЛ с изоляцией из сшитого полиэтилена сечением 3 х (1 х 240 мм2) в одной траншее</t>
  </si>
  <si>
    <t>Двух КЛ с изоляцией из сшитого полиэтилена сечением 3 х (1 х 300 мм2) в одной траншее</t>
  </si>
  <si>
    <t>Двух КЛ с изоляцией из сшитого полиэтилена сечением 3 х (1 х 400 мм2) в одной траншее</t>
  </si>
  <si>
    <t>Двух КЛ с изоляцией из сшитого полиэтилена сечением 3 х (1 х 500 мм2) в одной траншее</t>
  </si>
  <si>
    <t>Двух КЛ с изоляцией из сшитого полиэтилена сечением 3 х (1 х 630 мм2) в одной траншее</t>
  </si>
  <si>
    <t>Двух КЛ с изоляцией из сшитого полиэтилена сечением 3 х (1 х 800 мм2) в одной траншее</t>
  </si>
  <si>
    <t>Двух КЛ с изоляцией из сшитого полиэтилена сечением 3 х (1 х 50 мм2) методом ГНБ</t>
  </si>
  <si>
    <t>Двух КЛ с изоляцией из сшитого полиэтилена сечением 3 х (1 х 70 мм2) методом ГНБ</t>
  </si>
  <si>
    <t>Двух КЛ с изоляцией из сшитого полиэтилена сечением 3 х (1 х 95 мм2) методом ГНБ</t>
  </si>
  <si>
    <t>Двух КЛ с изоляцией из сшитого полиэтилена сечением 3 х (1 х 120 мм2) методом ГНБ</t>
  </si>
  <si>
    <t>Двух КЛ с изоляцией из сшитого полиэтилена сечением 3 х (1 х 150 мм2) методом ГНБ</t>
  </si>
  <si>
    <t>Двух КЛ с изоляцией из сшитого полиэтилена сечением 3 х (1 х 185 мм2) методом ГНБ</t>
  </si>
  <si>
    <t>Двух КЛ с изоляцией из сшитого полиэтилена сечением 3 х (1 х 240 мм2) методом ГНБ</t>
  </si>
  <si>
    <t>Двух КЛ с изоляцией из сшитого полиэтилена сечением 3 х (1 х 300 мм2) методом ГНБ</t>
  </si>
  <si>
    <t>Двух КЛ с изоляцией из сшитого полиэтилена сечением 3 х (1 х 400 мм2) методом ГНБ</t>
  </si>
  <si>
    <t>Двух КЛ с изоляцией из сшитого полиэтилена сечением 3 х (1 х 500 мм2) методом ГНБ</t>
  </si>
  <si>
    <t>Двух КЛ с изоляцией из сшитого полиэтилена сечением 3 х (1 х 630 мм2) методом ГНБ</t>
  </si>
  <si>
    <t>Двух КЛ с изоляцией из сшитого полиэтилена сечением 3 х (1 х 800 мм2) методом ГНБ</t>
  </si>
  <si>
    <t>Одноцепной ВЛ с применением  неизолированного провода АС 50 мм2</t>
  </si>
  <si>
    <t>Одноцепной ВЛ с применением  неизолированного провода АС 70 мм2</t>
  </si>
  <si>
    <t>Одноцепной ВЛ с применением  неизолированного провода АС 95 мм2</t>
  </si>
  <si>
    <t>Одноцепной ВЛ с применением  неизолированного провода АС 120 мм2</t>
  </si>
  <si>
    <t>Одноцепной ВЛ с применением  неизолированного провода АС 150 мм2</t>
  </si>
  <si>
    <t>Одноцепной ВЛ с применением  неизолированного провода АС 185 мм2</t>
  </si>
  <si>
    <t>Одноцепной ВЛ с применением  неизолированного провода АС 240 мм2</t>
  </si>
  <si>
    <t>Двухцепной ВЛ с применением  неизолированного провода АС 120 мм2</t>
  </si>
  <si>
    <t>Двухцепной ВЛ с применением  неизолированного провода АС 150 мм2</t>
  </si>
  <si>
    <t>Двухцепной ВЛ с применением  неизолированного провода АС 185 мм2</t>
  </si>
  <si>
    <t>Двухцепной ВЛ с применением  неизолированного провода АС 240 мм2</t>
  </si>
  <si>
    <t xml:space="preserve">Одной КЛ с изоляцией из сшитого полиэтилена сечением 3 х (1 х 50 мм2) в инженерных сооружениях </t>
  </si>
  <si>
    <t xml:space="preserve">Одной КЛ с изоляцией из сшитого полиэтилена сечением 3 х (1 х 70 мм2) в инженерных сооружениях </t>
  </si>
  <si>
    <t xml:space="preserve">Одной КЛ с изоляцией из сшитого полиэтилена сечением 3 х (1 х 95 мм2) в инженерных сооружениях </t>
  </si>
  <si>
    <t xml:space="preserve">Одной КЛ с изоляцией из сшитого полиэтилена сечением 3 х (1 х 120 мм2) в инженерных сооружениях </t>
  </si>
  <si>
    <t xml:space="preserve">Одной КЛ с изоляцией из сшитого полиэтилена сечением 3 х (1 х 150 мм2) в инженерных сооружениях </t>
  </si>
  <si>
    <t xml:space="preserve">Одной КЛ с изоляцией из сшитого полиэтилена сечением 3 х (1 х 185 мм2) в инженерных сооружениях </t>
  </si>
  <si>
    <t xml:space="preserve">Одной КЛ с изоляцией из сшитого полиэтилена сечением 3 х (1 х 240 мм2) в инженерных сооружениях </t>
  </si>
  <si>
    <t xml:space="preserve">Одной КЛ с изоляцией из сшитого полиэтилена сечением 3 х (1 х 300 мм2) в инженерных сооружениях </t>
  </si>
  <si>
    <t xml:space="preserve">Одной КЛ с изоляцией из сшитого полиэтилена сечением 3 х (1 х 400 мм2) в инженерных сооружениях </t>
  </si>
  <si>
    <t xml:space="preserve">Одной КЛ с изоляцией из сшитого полиэтилена сечением 3 х (1 х 500 мм2) в инженерных сооружениях </t>
  </si>
  <si>
    <t>Одной КЛ с изоляцией из сшитого полиэтилена сечением 3 х (1 х 50 мм2) методом ГНБ</t>
  </si>
  <si>
    <t>Одной КЛ с изоляцией из сшитого полиэтилена сечением 3 х (1 х 70 мм2) методом ГНБ</t>
  </si>
  <si>
    <t>Одной КЛ с изоляцией из сшитого полиэтилена сечением 3 х (1 х 95 мм2) методом ГНБ</t>
  </si>
  <si>
    <t>Одной КЛ с изоляцией из сшитого полиэтилена сечением 3 х (1 х 120 мм2) методом ГНБ</t>
  </si>
  <si>
    <t>Одной КЛ с изоляцией из сшитого полиэтилена сечением 3 х (1 х 150 мм2) методом ГНБ</t>
  </si>
  <si>
    <t>Одной КЛ с изоляцией из сшитого полиэтилена сечением 3 х (1 х 185 мм2) методом ГНБ</t>
  </si>
  <si>
    <t>Одной КЛ с изоляцией из сшитого полиэтилена сечением 3 х (1 х 240 мм2) методом ГНБ</t>
  </si>
  <si>
    <t>Одной КЛ с изоляцией из сшитого полиэтилена сечением 3 х (1 х 300 мм2) методом ГНБ</t>
  </si>
  <si>
    <t>Одной КЛ с изоляцией из сшитого полиэтилена сечением 3 х (1 х 400 мм2) методом ГНБ</t>
  </si>
  <si>
    <t>Одной КЛ с изоляцией из сшитого полиэтилена сечением 3 х (1 х 500 мм2) методом ГНБ</t>
  </si>
  <si>
    <t>Двух КЛ с изоляцией из сшитого полиэтилена сечением 3 х (1 х 50 мм2) в инженерных сооружениях</t>
  </si>
  <si>
    <t>Двух КЛ с изоляцией из сшитого полиэтилена сечением 3 х (1 х 70 мм2) в инженерных сооружениях</t>
  </si>
  <si>
    <t>Двух КЛ с изоляцией из сшитого полиэтилена сечением 3 х (1 х 95 мм2) в инженерных сооружениях</t>
  </si>
  <si>
    <t>Двух КЛ с изоляцией из сшитого полиэтилена сечением 3 х (1 х 120 мм2) в инженерных сооружениях</t>
  </si>
  <si>
    <t>Двух КЛ с изоляцией из сшитого полиэтилена сечением 3 х (1 х 150 мм2) в инженерных сооружениях</t>
  </si>
  <si>
    <t>Двух КЛ с изоляцией из сшитого полиэтилена сечением 3 х (1 х 185 мм2) в инженерных сооружениях</t>
  </si>
  <si>
    <t>Двух КЛ с изоляцией из сшитого полиэтилена сечением 3 х (1 х 240 мм2) в инженерных сооружениях</t>
  </si>
  <si>
    <t>Двух КЛ с изоляцией из сшитого полиэтилена сечением 3 х (1 х 300 мм2) в инженерных сооружениях</t>
  </si>
  <si>
    <t>Двух КЛ с изоляцией из сшитого полиэтилена сечением 3 х (1 х 400 мм2) в инженерных сооружениях</t>
  </si>
  <si>
    <t>Двух КЛ с изоляцией из сшитого полиэтилена сечением 3 х (1 х 500 мм2) в инженерных сооружениях</t>
  </si>
  <si>
    <t>Одноцепной ВЛ с применением  неизолированного провода АС 120 мм2)</t>
  </si>
  <si>
    <t>Одноцепной ВЛс применением  неизолированного провода АС 185 мм2</t>
  </si>
  <si>
    <t>КТП 16 кВА столбовая (мачтовая)</t>
  </si>
  <si>
    <t>КТП 25 кВА столбовая (мачтовая)</t>
  </si>
  <si>
    <t>КТП 40 кВА столбовая (мачтовая)</t>
  </si>
  <si>
    <t>КТП 63 кВА столбовая (мачтовая)</t>
  </si>
  <si>
    <t>КТП 100 кВА столбовая (мачтовая)</t>
  </si>
  <si>
    <t>КТП 160 кВА столбовая (мачтовая)</t>
  </si>
  <si>
    <t xml:space="preserve">КТП 100 кВА киоскового типа тупиковая </t>
  </si>
  <si>
    <t xml:space="preserve">КТП 160 кВА киоскового типа тупиковая </t>
  </si>
  <si>
    <t xml:space="preserve">КТП 250 кВА киоскового типа тупиковая </t>
  </si>
  <si>
    <t xml:space="preserve">КТП 400 кВА киоскового типа тупиковая </t>
  </si>
  <si>
    <t xml:space="preserve">КТП 630 кВА киоскового типа тупиковая </t>
  </si>
  <si>
    <t xml:space="preserve">КТП 1000 кВА киоскового типа тупиковая </t>
  </si>
  <si>
    <t xml:space="preserve">2КТП 100 кВА киоскового типа тупиковая </t>
  </si>
  <si>
    <t xml:space="preserve">2КТП 160 кВА киоскового типа тупиковая </t>
  </si>
  <si>
    <t xml:space="preserve">2КТП 250 кВА киоскового типа тупиковая </t>
  </si>
  <si>
    <t xml:space="preserve">2КТП 400 кВА киоскового типа тупиковая </t>
  </si>
  <si>
    <t xml:space="preserve">2КТП 630 кВА киоскового типа тупиковая </t>
  </si>
  <si>
    <t xml:space="preserve">2КТП 1000 кВА киоскового типа тупиковая </t>
  </si>
  <si>
    <t>КТП 100 кВА киоскового типа проходная с двумя вводными и двумя линейными ячейками в РУ 6(10) кВ</t>
  </si>
  <si>
    <t>КТП 160 кВА киоскового типа проходная с двумя вводными и двумя линейными ячейками в РУ 6(10) кВ</t>
  </si>
  <si>
    <t>КТП 250 кВА киоскового типа проходная с двумя вводными и двумя линейными ячейками в РУ 6(10) кВ</t>
  </si>
  <si>
    <t>КТП 400 кВА киоскового типа проходная с двумя вводными и двумя линейными ячейками в РУ 6(10) кВ</t>
  </si>
  <si>
    <t>КТП 630 кВА киоскового типа проходная с двумя вводными и двумя линейными ячейками в РУ 6(10) кВ</t>
  </si>
  <si>
    <t>КТП 1000 кВА киоскового типа проходная с двумя вводными и двумя линейными ячейками в РУ 6(10) кВ</t>
  </si>
  <si>
    <t>2КТП 100 кВА киоскового типа проходная с двумя вводными и двумя линейными ячейками в РУ 6(10) кВ</t>
  </si>
  <si>
    <t>2КТП 160 кВА киоскового типа проходная с двумя вводными и двумя линейными ячейками в РУ 6(10) кВ</t>
  </si>
  <si>
    <t>2КТП 250 кВА киоскового типа проходная с двумя вводными и двумя линейными ячейками в РУ 6(10) кВ</t>
  </si>
  <si>
    <t>2КТП 400 кВА киоскового типа проходная с двумя вводными и двумя линейными ячейками в РУ 6(10) кВ</t>
  </si>
  <si>
    <t>2КТП 630 кВА киоскового типа проходная с двумя вводными и двумя линейными ячейками в РУ 6(10) кВ</t>
  </si>
  <si>
    <t>2КТП 1000 кВА киоскового типа проходная с двумя вводными и двумя линейными ячейками в РУ 6(10) кВ</t>
  </si>
  <si>
    <t>БКТП 250 кВА</t>
  </si>
  <si>
    <t>БКТП 400 кВА</t>
  </si>
  <si>
    <t>БКТП 630 кВА</t>
  </si>
  <si>
    <t>БКТП 1000 кВА</t>
  </si>
  <si>
    <t>БКТП 1600 кВА</t>
  </si>
  <si>
    <t>БКТП 2500 кВА</t>
  </si>
  <si>
    <t>БКТП 4000 кВА</t>
  </si>
  <si>
    <t>БКТП 6300 кВА</t>
  </si>
  <si>
    <t>2БКТП 250 кВА</t>
  </si>
  <si>
    <t>2БКТП 400 кВА</t>
  </si>
  <si>
    <t>2БКТП 630 кВА</t>
  </si>
  <si>
    <t>2БКТП 1000 кВА</t>
  </si>
  <si>
    <t>2БКТП 1600 кВА</t>
  </si>
  <si>
    <t>2БКТП 2500 кВА</t>
  </si>
  <si>
    <t>2БКТП 4000 кВА</t>
  </si>
  <si>
    <t>2БКТП 6300 кВА</t>
  </si>
  <si>
    <t>РП 6 (10) кВ на 12 ячеек</t>
  </si>
  <si>
    <t xml:space="preserve">РП 6 (10) кВ на 16 ячеек </t>
  </si>
  <si>
    <t>РП 6 (10) кВ на 20 ячеек</t>
  </si>
  <si>
    <t xml:space="preserve">РП 6 (10) кВ на 24 ячеек </t>
  </si>
  <si>
    <t>РТП 6 (10)/0,4 кВ, со встроенной ТП 630 кВА, РУ 6 (10) кВ на 12 ячеек</t>
  </si>
  <si>
    <t>РТП 6 (10)/0,4 кВ, со встроенной ТП 630 кВА, РУ 6 (10) кВ на 16 ячеек</t>
  </si>
  <si>
    <t xml:space="preserve">РТП 6 (10)/0,4 кВ, со встроенной ТП 630 кВА, РУ 6 (10) кВ на 20 ячеек </t>
  </si>
  <si>
    <t>РТП 6 (10)/0,4 кВ, со встроенной ТП 630 кВА, РУ 6 (10) кВ на 24 ячеек</t>
  </si>
  <si>
    <t>РТП 6 (10)/0,4 кВ, со встроенной ТП 1000 кВА, РУ 6 (10) кВ на 12 ячеек</t>
  </si>
  <si>
    <t>РТП 6 (10)/0,4 кВ, со встроенной ТП 1000 кВА, РУ 6 (10) кВ на 16 ячеек</t>
  </si>
  <si>
    <t xml:space="preserve">РТП 6 (10)/0,4 кВ, со встроенной ТП 1000 кВА, РУ 6 (10) кВ на 20 ячеек </t>
  </si>
  <si>
    <t>РТП 6 (10)/0,4 кВ, со встроенной ТП 1000 кВА, РУ 6 (10) кВ на 24 ячеек</t>
  </si>
  <si>
    <t>РТП 6 (10)/0,4 кВ, со встроенной ТП 1600 кВА, РУ 6 (10) кВ на 12 ячеек</t>
  </si>
  <si>
    <t>РТП 6 (10)/0,4 кВ, со встроенной ТП 1600 кВА, РУ 6 (10) кВ на 16 ячеек</t>
  </si>
  <si>
    <t xml:space="preserve">РТП 6 (10)/0,4 кВ, со встроенной ТП 1600 кВА, РУ 6 (10) кВ на 20 ячеек </t>
  </si>
  <si>
    <t>РТП 6 (10)/0,4 кВ, со встроенной ТП 1600 кВА, РУ 6 (10) кВ на 24 ячеек</t>
  </si>
  <si>
    <t>РТП 6 (10)/0,4 кВ, со встроенной ТП 2500 кВА, РУ 6 (10) кВ на 12 ячеек</t>
  </si>
  <si>
    <t>РТП 6 (10)/0,4 кВ, со встроенной ТП 2500 кВА, РУ 6 (10) кВ на 16 ячеек</t>
  </si>
  <si>
    <t xml:space="preserve">РТП 6 (10)/0,4 кВ, со встроенной ТП 2500 кВА, РУ 6 (10) кВ на 20 ячеек </t>
  </si>
  <si>
    <t>РТП 6 (10)/0,4 кВ, со встроенной ТП 2500 кВА, РУ 6 (10) кВ на 24 ячеек</t>
  </si>
  <si>
    <t>РТП 6 (10)/0,4 кВ, со встроенной ТП 4000 кВА, РУ 6 (10) кВ на 12 ячеек</t>
  </si>
  <si>
    <t>РТП 6 (10)/0,4 кВ, со встроенной ТП 4000 кВА, РУ 6 (10) кВ на 16 ячеек</t>
  </si>
  <si>
    <t xml:space="preserve">РТП 6 (10)/0,4 кВ, со встроенной ТП 4000 кВА, РУ 6 (10) кВ на 20 ячеек </t>
  </si>
  <si>
    <t>РТП 6 (10)/0,4 кВ, со встроенной ТП 4000 кВА, РУ 6 (10) кВ на 24 ячеек</t>
  </si>
  <si>
    <t>РТП 6 (10)/0,4 кВ, со встроенной ТП 6300 кВА, РУ 6 (10) кВ на 12 ячеек</t>
  </si>
  <si>
    <t>РТП 6 (10)/0,4 кВ, со встроенной ТП 6300 кВА, РУ 6 (10) кВ на 16 ячеек</t>
  </si>
  <si>
    <t xml:space="preserve">РТП 6 (10)/0,4 кВ, со встроенной ТП 6300 кВА, РУ 6 (10) кВ на 20 ячеек </t>
  </si>
  <si>
    <t>РТП 6 (10)/0,4 кВ, со встроенной ТП 6300 кВА, РУ 6 (10) кВ на 24 ячеек</t>
  </si>
  <si>
    <t>РТП 6 (10)/0,4 кВ, со встроенной 2ТП 630 кВА, РУ 6 (10) кВ на 12 ячеек</t>
  </si>
  <si>
    <t>РТП 6 (10)/0,4 кВ, со встроенной 2ТП 630 кВА, РУ 6 (10) кВ на 16 ячеек</t>
  </si>
  <si>
    <t xml:space="preserve">РТП 6 (10)/0,4 кВ, со встроенной 2ТП 630 кВА, РУ 6 (10) кВ на 20 ячеек </t>
  </si>
  <si>
    <t>РТП 6 (10)/0,4 кВ, со встроенной 2ТП 630 кВА, РУ 6 (10) кВ на 24 ячеек</t>
  </si>
  <si>
    <t>РТП 6 (10)/0,4 кВ, со встроенной 2ТП 1000 кВА, РУ 6 (10) кВ на 12 ячеек</t>
  </si>
  <si>
    <t>РТП 6 (10)/0,4 кВ, со встроенной 2ТП 1000 кВА, РУ 6 (10) кВ на 16 ячеек</t>
  </si>
  <si>
    <t xml:space="preserve">РТП 6 (10)/0,4 кВ, со встроенной 2ТП 1000 кВА, РУ 6 (10) кВ на 20 ячеек </t>
  </si>
  <si>
    <t>РТП 6 (10)/0,4 кВ, со встроенной 2ТП 1000 кВА, РУ 6 (10) кВ на 24 ячеек</t>
  </si>
  <si>
    <t>РТП 6 (10)/0,4 кВ, со встроенной 2ТП 1600 кВА, РУ 6 (10) кВ на 12 ячеек</t>
  </si>
  <si>
    <t>РТП 6 (10)/0,4 кВ, со встроенной 2ТП 1600 кВА, РУ 6 (10) кВ на 16 ячеек</t>
  </si>
  <si>
    <t xml:space="preserve">РТП 6 (10)/0,4 кВ, со встроенной 2ТП 1600 кВА, РУ 6 (10) кВ на 20 ячеек </t>
  </si>
  <si>
    <t>РТП 6 (10)/0,4 кВ, со встроенной 2ТП 1600 кВА, РУ 6 (10) кВ на 24 ячеек</t>
  </si>
  <si>
    <t>РТП 6 (10)/0,4 кВ, со встроенной 2ТП 2500 кВА, РУ 6 (10) кВ на 12 ячеек</t>
  </si>
  <si>
    <t>РТП 6 (10)/0,4 кВ, со встроенной 2ТП 2500 кВА, РУ 6 (10) кВ на 16 ячеек</t>
  </si>
  <si>
    <t xml:space="preserve">РТП 6 (10)/0,4 кВ, со встроенной 2ТП 2500 кВА, РУ 6 (10) кВ на 20 ячеек </t>
  </si>
  <si>
    <t>РТП 6 (10)/0,4 кВ, со встроенной 2ТП 2500 кВА, РУ 6 (10) кВ на 24 ячеек</t>
  </si>
  <si>
    <t>руб./шт</t>
  </si>
  <si>
    <t>Центр питания, подстанция 35/0,4 кВ 1х100 кВА</t>
  </si>
  <si>
    <t>Центр питания, подстанция 35/0,4 кВ 1х160 кВА</t>
  </si>
  <si>
    <t>Центр питания, подстанция 35/0,4 кВ 1х250 кВА</t>
  </si>
  <si>
    <t>Центр питания, подстанция 35/0,4 кВ 1х400 кВА</t>
  </si>
  <si>
    <t>Центр питания, подстанция 35/0,4 кВ 1х630 кВА</t>
  </si>
  <si>
    <t>Центр питания, подстанция 35/0,4 кВ 1х1000 кВА</t>
  </si>
  <si>
    <t>Центр питания, подстанция 35/0,4 кВ 1х1600 кВА</t>
  </si>
  <si>
    <t>Центр питания, подстанция 35/0,4 кВ 1х2500 кВА</t>
  </si>
  <si>
    <t>Центр питания, подстанция 35/0,4 кВ 2х100 кВА</t>
  </si>
  <si>
    <t>Центр питания, подстанция 35/0,4 кВ 2х160 кВА</t>
  </si>
  <si>
    <t>Центр питания, подстанция 35/0,4 кВ 2х250 кВА</t>
  </si>
  <si>
    <t>Центр питания, подстанция 35/0,4 кВ 2х400 кВА</t>
  </si>
  <si>
    <t>Центр питания, подстанция 35/0,4 кВ 2х630 кВА</t>
  </si>
  <si>
    <t>Центр питания, подстанция 35/0,4 кВ 2х1000 кВА</t>
  </si>
  <si>
    <t>Центр питания, подстанция 35/0,4 кВ 2х1600 кВА</t>
  </si>
  <si>
    <t>Центр питания, подстанция 35/0,4 кВ 2х2500 кВА</t>
  </si>
  <si>
    <t>Центр питания, подстанция 35/10(6) кВ 1х1 МВА</t>
  </si>
  <si>
    <t>Центр питания, подстанция 35/10(6) кВ 1х1,6 МВА</t>
  </si>
  <si>
    <t>Центр питания, подстанция 35/10(6) кВ 1х2,5 МВА</t>
  </si>
  <si>
    <t>Центр питания, подстанция 35/10(6) кВ 1х4 МВА</t>
  </si>
  <si>
    <t>Центр питания, подстанция 35/10(6) кВ 1х6,3 МВА</t>
  </si>
  <si>
    <t>Центр питания, подстанция 35/10(6) кВ 1х10 МВА</t>
  </si>
  <si>
    <t>Центр питания, подстанция 35/10(6) кВ 2х1 МВА</t>
  </si>
  <si>
    <t>Центр питания, подстанция 35/10(6) кВ 2х1,6 МВА</t>
  </si>
  <si>
    <t>Центр питания, подстанция 35/10(6) кВ 2х2,5 МВА</t>
  </si>
  <si>
    <t>Центр питания, подстанция 35/10(6) кВ 2х4 МВА</t>
  </si>
  <si>
    <t>Центр питания, подстанция 35/10(6) кВ 2х6,3 МВА</t>
  </si>
  <si>
    <t>Центр питания, подстанция 35/10(6) кВ 2х10 МВА</t>
  </si>
  <si>
    <t>Пункт секционирования, реклоузер, распределительный пункт, переключательный пункт - одна ячейка</t>
  </si>
  <si>
    <t>Центр питания, подстанция 110/10(6) кВ 1х2,5 МВА</t>
  </si>
  <si>
    <t>Центр питания, подстанция 110/10(6) кВ 1х4 МВА</t>
  </si>
  <si>
    <t>Центр питания, подстанция 110/10(6) кВ 1х6,3 МВА</t>
  </si>
  <si>
    <t>Центр питания, подстанция 110/10(6) кВ 1х10 МВА</t>
  </si>
  <si>
    <t>Центр питания, подстанция 110/10(6) кВ 2х2,5 МВА</t>
  </si>
  <si>
    <t>Центр питания, подстанция 110/10(6) кВ 2х4 МВА</t>
  </si>
  <si>
    <t>Центр питания, подстанция 110/10(6) кВ 2х6,3 МВА</t>
  </si>
  <si>
    <t>Центр питания, подстанция 110/10(6) кВ 2х10 МВА</t>
  </si>
  <si>
    <t>Центр питания, подстанция 110/35/10(6) кВ 1х2,5 МВА</t>
  </si>
  <si>
    <t>Центр питания, подстанция 110/35/10(6) кВ 1х4 МВА</t>
  </si>
  <si>
    <t>Центр питания, подстанция 110/35/10(6) кВ 1х6,3 МВА</t>
  </si>
  <si>
    <t>Центр питания, подстанция 110/35/10(6) кВ 1х10 МВА</t>
  </si>
  <si>
    <t>Центр питания, подстанция 110/35/10(6) кВ 2х2,5 МВА</t>
  </si>
  <si>
    <t>Центр питания, подстанция 110/35/10(6) кВ 2х4 МВА</t>
  </si>
  <si>
    <t>Центр питания, подстанция 110/35/10(6) кВ 2х6,3 МВА</t>
  </si>
  <si>
    <t>Центр питания, подстанция 110/35/10(6) кВ 2х10 МВА</t>
  </si>
  <si>
    <t>осуществляемые при технологическом присоединении на 2018 год</t>
  </si>
  <si>
    <t xml:space="preserve"> - строительство комплектных трансформаторных подстанций КТП-160кВА</t>
  </si>
  <si>
    <t xml:space="preserve"> -  строительство комплектных трансформаторных подстанций КТП-250кВА</t>
  </si>
  <si>
    <t xml:space="preserve"> - строительство комплектных трансформаторных подстанций КТП-400кВА</t>
  </si>
  <si>
    <t xml:space="preserve"> - строительство комплектных трансформаторных подстанций КТП-630кВА</t>
  </si>
  <si>
    <t>Ожидаемые данные за текущий период (2017 год)</t>
  </si>
  <si>
    <t>Плановые показатели на следующий период (2018 год)</t>
  </si>
  <si>
    <t>Строительство воздушных линий 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</si>
</sst>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 indent="4"/>
    </xf>
    <xf numFmtId="0" fontId="8" fillId="0" borderId="7" xfId="0" applyFont="1" applyBorder="1" applyAlignment="1">
      <alignment horizontal="left" vertical="center" wrapText="1" indent="6"/>
    </xf>
    <xf numFmtId="0" fontId="7" fillId="0" borderId="0" xfId="0" applyFont="1" applyAlignment="1">
      <alignment horizontal="right"/>
    </xf>
    <xf numFmtId="0" fontId="16" fillId="0" borderId="0" xfId="1" applyFont="1" applyFill="1" applyAlignment="1">
      <alignment horizontal="left"/>
    </xf>
    <xf numFmtId="0" fontId="16" fillId="0" borderId="0" xfId="1" applyFont="1" applyFill="1"/>
    <xf numFmtId="0" fontId="17" fillId="0" borderId="0" xfId="1" applyFont="1" applyFill="1" applyAlignment="1"/>
    <xf numFmtId="0" fontId="17" fillId="0" borderId="0" xfId="1" applyFont="1" applyFill="1" applyAlignment="1">
      <alignment horizontal="left"/>
    </xf>
    <xf numFmtId="0" fontId="18" fillId="0" borderId="0" xfId="1" applyFont="1" applyFill="1" applyAlignment="1">
      <alignment wrapText="1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/>
    </xf>
    <xf numFmtId="0" fontId="16" fillId="3" borderId="18" xfId="1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left" wrapText="1"/>
    </xf>
    <xf numFmtId="0" fontId="23" fillId="0" borderId="13" xfId="1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0" fillId="0" borderId="0" xfId="0" applyNumberFormat="1"/>
    <xf numFmtId="0" fontId="25" fillId="0" borderId="0" xfId="1" applyFont="1" applyBorder="1" applyAlignment="1">
      <alignment horizontal="left"/>
    </xf>
    <xf numFmtId="0" fontId="26" fillId="0" borderId="0" xfId="0" applyFont="1"/>
    <xf numFmtId="4" fontId="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7" fillId="0" borderId="18" xfId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28" fillId="0" borderId="0" xfId="0" applyFont="1"/>
    <xf numFmtId="0" fontId="16" fillId="0" borderId="0" xfId="0" applyFont="1"/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left" vertical="center" wrapText="1" indent="2"/>
    </xf>
    <xf numFmtId="0" fontId="27" fillId="0" borderId="3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right" wrapText="1"/>
    </xf>
    <xf numFmtId="165" fontId="16" fillId="4" borderId="2" xfId="0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>
      <alignment horizontal="right"/>
    </xf>
    <xf numFmtId="4" fontId="16" fillId="4" borderId="6" xfId="0" applyNumberFormat="1" applyFont="1" applyFill="1" applyBorder="1" applyAlignment="1">
      <alignment horizontal="right" wrapText="1"/>
    </xf>
    <xf numFmtId="165" fontId="16" fillId="4" borderId="6" xfId="0" applyNumberFormat="1" applyFont="1" applyFill="1" applyBorder="1" applyAlignment="1">
      <alignment horizontal="right"/>
    </xf>
    <xf numFmtId="165" fontId="16" fillId="0" borderId="6" xfId="0" applyNumberFormat="1" applyFont="1" applyFill="1" applyBorder="1" applyAlignment="1">
      <alignment horizontal="right"/>
    </xf>
    <xf numFmtId="0" fontId="16" fillId="0" borderId="18" xfId="1" applyFont="1" applyFill="1" applyBorder="1" applyAlignment="1">
      <alignment horizontal="left" vertical="center" wrapText="1"/>
    </xf>
    <xf numFmtId="0" fontId="16" fillId="0" borderId="22" xfId="1" applyFont="1" applyFill="1" applyBorder="1" applyAlignment="1">
      <alignment horizontal="left" vertical="center" wrapText="1"/>
    </xf>
    <xf numFmtId="3" fontId="8" fillId="4" borderId="7" xfId="0" applyNumberFormat="1" applyFont="1" applyFill="1" applyBorder="1" applyAlignment="1">
      <alignment vertical="center" wrapText="1"/>
    </xf>
    <xf numFmtId="0" fontId="16" fillId="0" borderId="22" xfId="1" applyFont="1" applyFill="1" applyBorder="1" applyAlignment="1">
      <alignment vertical="center" wrapText="1"/>
    </xf>
    <xf numFmtId="0" fontId="16" fillId="4" borderId="18" xfId="1" applyFont="1" applyFill="1" applyBorder="1" applyAlignment="1">
      <alignment horizontal="left" vertical="center" wrapText="1"/>
    </xf>
    <xf numFmtId="0" fontId="7" fillId="4" borderId="18" xfId="1" applyFont="1" applyFill="1" applyBorder="1" applyAlignment="1">
      <alignment horizontal="left" wrapText="1"/>
    </xf>
    <xf numFmtId="0" fontId="7" fillId="4" borderId="29" xfId="1" applyFont="1" applyFill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2" fontId="0" fillId="4" borderId="0" xfId="0" applyNumberFormat="1" applyFill="1"/>
    <xf numFmtId="0" fontId="0" fillId="4" borderId="0" xfId="0" applyFill="1"/>
    <xf numFmtId="2" fontId="20" fillId="4" borderId="13" xfId="1" applyNumberFormat="1" applyFont="1" applyFill="1" applyBorder="1" applyAlignment="1">
      <alignment horizontal="center" vertical="center" wrapText="1"/>
    </xf>
    <xf numFmtId="0" fontId="20" fillId="4" borderId="14" xfId="1" applyFont="1" applyFill="1" applyBorder="1" applyAlignment="1">
      <alignment horizontal="center" vertical="center" wrapText="1"/>
    </xf>
    <xf numFmtId="2" fontId="16" fillId="4" borderId="16" xfId="1" applyNumberFormat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" fontId="7" fillId="4" borderId="19" xfId="1" applyNumberFormat="1" applyFont="1" applyFill="1" applyBorder="1" applyAlignment="1">
      <alignment horizontal="center" vertical="center" wrapText="1"/>
    </xf>
    <xf numFmtId="4" fontId="7" fillId="4" borderId="24" xfId="1" applyNumberFormat="1" applyFont="1" applyFill="1" applyBorder="1" applyAlignment="1">
      <alignment vertical="center" wrapText="1"/>
    </xf>
    <xf numFmtId="4" fontId="7" fillId="4" borderId="24" xfId="1" applyNumberFormat="1" applyFont="1" applyFill="1" applyBorder="1" applyAlignment="1">
      <alignment horizontal="center" vertical="center" wrapText="1"/>
    </xf>
    <xf numFmtId="4" fontId="7" fillId="4" borderId="25" xfId="1" applyNumberFormat="1" applyFont="1" applyFill="1" applyBorder="1" applyAlignment="1">
      <alignment horizontal="center" vertical="center" wrapText="1"/>
    </xf>
    <xf numFmtId="4" fontId="7" fillId="4" borderId="30" xfId="1" applyNumberFormat="1" applyFont="1" applyFill="1" applyBorder="1" applyAlignment="1">
      <alignment horizontal="center" vertical="center" wrapText="1"/>
    </xf>
    <xf numFmtId="4" fontId="7" fillId="4" borderId="31" xfId="1" applyNumberFormat="1" applyFont="1" applyFill="1" applyBorder="1" applyAlignment="1">
      <alignment horizontal="center" vertical="center" wrapText="1"/>
    </xf>
    <xf numFmtId="2" fontId="16" fillId="4" borderId="0" xfId="1" applyNumberFormat="1" applyFont="1" applyFill="1" applyAlignment="1">
      <alignment horizontal="center"/>
    </xf>
    <xf numFmtId="0" fontId="16" fillId="4" borderId="0" xfId="1" applyFont="1" applyFill="1"/>
    <xf numFmtId="165" fontId="8" fillId="4" borderId="7" xfId="0" applyNumberFormat="1" applyFont="1" applyFill="1" applyBorder="1" applyAlignment="1">
      <alignment vertical="center" wrapText="1"/>
    </xf>
    <xf numFmtId="3" fontId="6" fillId="4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13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3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left" wrapText="1"/>
    </xf>
    <xf numFmtId="0" fontId="9" fillId="0" borderId="0" xfId="0" applyFont="1" applyAlignment="1">
      <alignment horizontal="center"/>
    </xf>
    <xf numFmtId="0" fontId="20" fillId="2" borderId="26" xfId="1" applyFont="1" applyFill="1" applyBorder="1" applyAlignment="1">
      <alignment horizontal="left" vertical="center" wrapText="1"/>
    </xf>
    <xf numFmtId="0" fontId="20" fillId="2" borderId="27" xfId="1" applyFont="1" applyFill="1" applyBorder="1" applyAlignment="1">
      <alignment horizontal="left" vertical="center" wrapText="1"/>
    </xf>
    <xf numFmtId="0" fontId="20" fillId="2" borderId="28" xfId="1" applyFont="1" applyFill="1" applyBorder="1" applyAlignment="1">
      <alignment horizontal="left" vertical="center" wrapText="1"/>
    </xf>
    <xf numFmtId="0" fontId="16" fillId="4" borderId="25" xfId="1" applyFont="1" applyFill="1" applyBorder="1" applyAlignment="1">
      <alignment horizontal="center"/>
    </xf>
    <xf numFmtId="0" fontId="16" fillId="4" borderId="24" xfId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21" xfId="1" applyFont="1" applyFill="1" applyBorder="1" applyAlignment="1">
      <alignment horizontal="center" vertical="center" wrapText="1"/>
    </xf>
    <xf numFmtId="17" fontId="7" fillId="0" borderId="34" xfId="1" applyNumberFormat="1" applyFont="1" applyFill="1" applyBorder="1" applyAlignment="1">
      <alignment horizontal="center" vertical="center" wrapText="1"/>
    </xf>
    <xf numFmtId="17" fontId="7" fillId="0" borderId="33" xfId="1" applyNumberFormat="1" applyFont="1" applyFill="1" applyBorder="1" applyAlignment="1">
      <alignment horizontal="center" vertical="center" wrapText="1"/>
    </xf>
    <xf numFmtId="49" fontId="7" fillId="0" borderId="34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" fontId="7" fillId="4" borderId="25" xfId="1" applyNumberFormat="1" applyFont="1" applyFill="1" applyBorder="1" applyAlignment="1">
      <alignment horizontal="center" vertical="center" wrapText="1"/>
    </xf>
    <xf numFmtId="4" fontId="7" fillId="4" borderId="24" xfId="1" applyNumberFormat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6" fillId="0" borderId="35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49" fontId="16" fillId="0" borderId="13" xfId="1" applyNumberFormat="1" applyFont="1" applyFill="1" applyBorder="1" applyAlignment="1">
      <alignment horizontal="center" vertical="center" wrapText="1"/>
    </xf>
    <xf numFmtId="49" fontId="16" fillId="0" borderId="20" xfId="1" applyNumberFormat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@ab.mrsks.ru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33.85546875" customWidth="1"/>
    <col min="2" max="2" width="12.28515625" customWidth="1"/>
    <col min="3" max="3" width="18.140625" customWidth="1"/>
    <col min="4" max="4" width="12.28515625" customWidth="1"/>
    <col min="5" max="5" width="10.42578125" customWidth="1"/>
    <col min="6" max="6" width="8.42578125" customWidth="1"/>
  </cols>
  <sheetData>
    <row r="1" spans="1:6" x14ac:dyDescent="0.25">
      <c r="C1" s="6"/>
      <c r="D1" s="6" t="s">
        <v>0</v>
      </c>
    </row>
    <row r="2" spans="1:6" ht="15" customHeight="1" x14ac:dyDescent="0.25">
      <c r="C2" s="5"/>
      <c r="D2" s="97" t="s">
        <v>1</v>
      </c>
      <c r="E2" s="97"/>
      <c r="F2" s="97"/>
    </row>
    <row r="3" spans="1:6" ht="24.75" customHeight="1" x14ac:dyDescent="0.25">
      <c r="C3" s="5"/>
      <c r="D3" s="97"/>
      <c r="E3" s="97"/>
      <c r="F3" s="97"/>
    </row>
    <row r="4" spans="1:6" x14ac:dyDescent="0.25">
      <c r="C4" s="7"/>
      <c r="D4" s="7" t="s">
        <v>16</v>
      </c>
    </row>
    <row r="5" spans="1:6" x14ac:dyDescent="0.25">
      <c r="C5" s="7"/>
      <c r="D5" s="7" t="s">
        <v>17</v>
      </c>
    </row>
    <row r="6" spans="1:6" x14ac:dyDescent="0.25">
      <c r="C6" s="7"/>
    </row>
    <row r="7" spans="1:6" x14ac:dyDescent="0.25">
      <c r="C7" s="7"/>
    </row>
    <row r="8" spans="1:6" ht="17.25" customHeight="1" x14ac:dyDescent="0.25">
      <c r="A8" s="98" t="s">
        <v>2</v>
      </c>
      <c r="B8" s="98"/>
      <c r="C8" s="98"/>
      <c r="D8" s="98"/>
      <c r="E8" s="98"/>
      <c r="F8" s="98"/>
    </row>
    <row r="9" spans="1:6" ht="24.75" customHeight="1" x14ac:dyDescent="0.25">
      <c r="A9" s="98" t="s">
        <v>3</v>
      </c>
      <c r="B9" s="98"/>
      <c r="C9" s="98"/>
      <c r="D9" s="98"/>
      <c r="E9" s="98"/>
      <c r="F9" s="98"/>
    </row>
    <row r="10" spans="1:6" ht="18.75" customHeight="1" x14ac:dyDescent="0.25">
      <c r="A10" s="99" t="s">
        <v>95</v>
      </c>
      <c r="B10" s="99"/>
      <c r="C10" s="99"/>
      <c r="D10" s="99"/>
      <c r="E10" s="99"/>
      <c r="F10" s="99"/>
    </row>
    <row r="11" spans="1:6" x14ac:dyDescent="0.25">
      <c r="A11" s="100" t="s">
        <v>4</v>
      </c>
      <c r="B11" s="100"/>
      <c r="C11" s="100"/>
      <c r="D11" s="100"/>
      <c r="E11" s="100"/>
      <c r="F11" s="100"/>
    </row>
    <row r="12" spans="1:6" ht="16.5" x14ac:dyDescent="0.25">
      <c r="A12" s="101" t="s">
        <v>135</v>
      </c>
      <c r="B12" s="101"/>
      <c r="C12" s="101"/>
      <c r="D12" s="101"/>
      <c r="E12" s="101"/>
      <c r="F12" s="101"/>
    </row>
    <row r="13" spans="1:6" ht="18.75" x14ac:dyDescent="0.25">
      <c r="A13" s="3"/>
      <c r="B13" s="1"/>
      <c r="C13" s="4"/>
      <c r="D13" s="2"/>
      <c r="E13" s="4"/>
    </row>
    <row r="14" spans="1:6" ht="24" customHeight="1" x14ac:dyDescent="0.25">
      <c r="A14" s="102" t="s">
        <v>5</v>
      </c>
      <c r="B14" s="96" t="s">
        <v>88</v>
      </c>
      <c r="C14" s="96"/>
      <c r="D14" s="96"/>
      <c r="E14" s="96"/>
      <c r="F14" s="96"/>
    </row>
    <row r="15" spans="1:6" ht="24" customHeight="1" x14ac:dyDescent="0.25">
      <c r="A15" s="102"/>
      <c r="B15" s="96"/>
      <c r="C15" s="96"/>
      <c r="D15" s="96"/>
      <c r="E15" s="96"/>
      <c r="F15" s="96"/>
    </row>
    <row r="16" spans="1:6" ht="15" customHeight="1" x14ac:dyDescent="0.25">
      <c r="A16" s="102" t="s">
        <v>6</v>
      </c>
      <c r="B16" s="102" t="s">
        <v>89</v>
      </c>
      <c r="C16" s="102"/>
      <c r="D16" s="102"/>
      <c r="E16" s="102"/>
      <c r="F16" s="102"/>
    </row>
    <row r="17" spans="1:6" ht="15" customHeight="1" x14ac:dyDescent="0.25">
      <c r="A17" s="102"/>
      <c r="B17" s="102"/>
      <c r="C17" s="102"/>
      <c r="D17" s="102"/>
      <c r="E17" s="102"/>
      <c r="F17" s="102"/>
    </row>
    <row r="18" spans="1:6" ht="15.95" customHeight="1" x14ac:dyDescent="0.25">
      <c r="A18" s="102" t="s">
        <v>7</v>
      </c>
      <c r="B18" s="96" t="s">
        <v>93</v>
      </c>
      <c r="C18" s="96"/>
      <c r="D18" s="96"/>
      <c r="E18" s="96"/>
      <c r="F18" s="96"/>
    </row>
    <row r="19" spans="1:6" ht="15.95" customHeight="1" x14ac:dyDescent="0.25">
      <c r="A19" s="102"/>
      <c r="B19" s="96"/>
      <c r="C19" s="96"/>
      <c r="D19" s="96"/>
      <c r="E19" s="96"/>
      <c r="F19" s="96"/>
    </row>
    <row r="20" spans="1:6" ht="15.95" customHeight="1" x14ac:dyDescent="0.25">
      <c r="A20" s="102" t="s">
        <v>8</v>
      </c>
      <c r="B20" s="96" t="s">
        <v>93</v>
      </c>
      <c r="C20" s="96"/>
      <c r="D20" s="96"/>
      <c r="E20" s="96"/>
      <c r="F20" s="96"/>
    </row>
    <row r="21" spans="1:6" ht="15.95" customHeight="1" x14ac:dyDescent="0.25">
      <c r="A21" s="102"/>
      <c r="B21" s="96"/>
      <c r="C21" s="96"/>
      <c r="D21" s="96"/>
      <c r="E21" s="96"/>
      <c r="F21" s="96"/>
    </row>
    <row r="22" spans="1:6" ht="15" customHeight="1" x14ac:dyDescent="0.25">
      <c r="A22" s="102" t="s">
        <v>9</v>
      </c>
      <c r="B22" s="102">
        <v>2460069527</v>
      </c>
      <c r="C22" s="102"/>
      <c r="D22" s="102"/>
      <c r="E22" s="102"/>
      <c r="F22" s="102"/>
    </row>
    <row r="23" spans="1:6" ht="15" customHeight="1" x14ac:dyDescent="0.25">
      <c r="A23" s="102"/>
      <c r="B23" s="102"/>
      <c r="C23" s="102"/>
      <c r="D23" s="102"/>
      <c r="E23" s="102"/>
      <c r="F23" s="102"/>
    </row>
    <row r="24" spans="1:6" ht="15" customHeight="1" x14ac:dyDescent="0.25">
      <c r="A24" s="102" t="s">
        <v>10</v>
      </c>
      <c r="B24" s="102">
        <v>190102001</v>
      </c>
      <c r="C24" s="102"/>
      <c r="D24" s="102"/>
      <c r="E24" s="102"/>
      <c r="F24" s="102"/>
    </row>
    <row r="25" spans="1:6" ht="15" customHeight="1" x14ac:dyDescent="0.25">
      <c r="A25" s="102"/>
      <c r="B25" s="102"/>
      <c r="C25" s="102"/>
      <c r="D25" s="102"/>
      <c r="E25" s="102"/>
      <c r="F25" s="102"/>
    </row>
    <row r="26" spans="1:6" ht="15" customHeight="1" x14ac:dyDescent="0.25">
      <c r="A26" s="102" t="s">
        <v>11</v>
      </c>
      <c r="B26" s="102" t="s">
        <v>117</v>
      </c>
      <c r="C26" s="102"/>
      <c r="D26" s="102"/>
      <c r="E26" s="102"/>
      <c r="F26" s="102"/>
    </row>
    <row r="27" spans="1:6" ht="15" customHeight="1" x14ac:dyDescent="0.25">
      <c r="A27" s="102"/>
      <c r="B27" s="102"/>
      <c r="C27" s="102"/>
      <c r="D27" s="102"/>
      <c r="E27" s="102"/>
      <c r="F27" s="102"/>
    </row>
    <row r="28" spans="1:6" ht="15" customHeight="1" x14ac:dyDescent="0.25">
      <c r="A28" s="102" t="s">
        <v>12</v>
      </c>
      <c r="B28" s="103" t="s">
        <v>90</v>
      </c>
      <c r="C28" s="102"/>
      <c r="D28" s="102"/>
      <c r="E28" s="102"/>
      <c r="F28" s="102"/>
    </row>
    <row r="29" spans="1:6" ht="15" customHeight="1" x14ac:dyDescent="0.25">
      <c r="A29" s="102"/>
      <c r="B29" s="102"/>
      <c r="C29" s="102"/>
      <c r="D29" s="102"/>
      <c r="E29" s="102"/>
      <c r="F29" s="102"/>
    </row>
    <row r="30" spans="1:6" ht="15" customHeight="1" x14ac:dyDescent="0.25">
      <c r="A30" s="102" t="s">
        <v>13</v>
      </c>
      <c r="B30" s="102" t="s">
        <v>91</v>
      </c>
      <c r="C30" s="102"/>
      <c r="D30" s="102"/>
      <c r="E30" s="102"/>
      <c r="F30" s="102"/>
    </row>
    <row r="31" spans="1:6" ht="15" customHeight="1" x14ac:dyDescent="0.25">
      <c r="A31" s="102"/>
      <c r="B31" s="102"/>
      <c r="C31" s="102"/>
      <c r="D31" s="102"/>
      <c r="E31" s="102"/>
      <c r="F31" s="102"/>
    </row>
    <row r="32" spans="1:6" ht="15" customHeight="1" x14ac:dyDescent="0.25">
      <c r="A32" s="102" t="s">
        <v>14</v>
      </c>
      <c r="B32" s="102" t="s">
        <v>92</v>
      </c>
      <c r="C32" s="102"/>
      <c r="D32" s="102"/>
      <c r="E32" s="102"/>
      <c r="F32" s="102"/>
    </row>
    <row r="33" spans="1:6" ht="15" customHeight="1" x14ac:dyDescent="0.25">
      <c r="A33" s="102"/>
      <c r="B33" s="102"/>
      <c r="C33" s="102"/>
      <c r="D33" s="102"/>
      <c r="E33" s="102"/>
      <c r="F33" s="102"/>
    </row>
  </sheetData>
  <customSheetViews>
    <customSheetView guid="{254A37CE-627C-43E9-9785-D007B45D4FBE}" showPageBreaks="1" printArea="1" view="pageBreakPreview">
      <selection activeCell="K22" sqref="K22"/>
      <pageMargins left="0.7" right="0.7" top="0.75" bottom="0.75" header="0.3" footer="0.3"/>
      <pageSetup paperSize="9" scale="77" orientation="portrait" r:id="rId1"/>
    </customSheetView>
    <customSheetView guid="{7BF7BA71-000A-4EAA-935D-FB7038CE4272}" showPageBreaks="1" printArea="1" view="pageBreakPreview">
      <selection activeCell="J12" sqref="J12"/>
      <pageMargins left="0.7" right="0.7" top="0.75" bottom="0.75" header="0.3" footer="0.3"/>
      <pageSetup paperSize="9" scale="78" orientation="portrait" r:id="rId2"/>
    </customSheetView>
  </customSheetViews>
  <mergeCells count="26">
    <mergeCell ref="B26:F27"/>
    <mergeCell ref="B28:F29"/>
    <mergeCell ref="B30:F31"/>
    <mergeCell ref="B32:F33"/>
    <mergeCell ref="A24:A25"/>
    <mergeCell ref="A26:A27"/>
    <mergeCell ref="A28:A29"/>
    <mergeCell ref="A30:A31"/>
    <mergeCell ref="B16:F17"/>
    <mergeCell ref="B18:F19"/>
    <mergeCell ref="B20:F21"/>
    <mergeCell ref="B22:F23"/>
    <mergeCell ref="B24:F25"/>
    <mergeCell ref="A16:A17"/>
    <mergeCell ref="A18:A19"/>
    <mergeCell ref="A20:A21"/>
    <mergeCell ref="A22:A23"/>
    <mergeCell ref="A32:A33"/>
    <mergeCell ref="B14:F15"/>
    <mergeCell ref="D2:F3"/>
    <mergeCell ref="A8:F8"/>
    <mergeCell ref="A9:F9"/>
    <mergeCell ref="A10:F10"/>
    <mergeCell ref="A11:F11"/>
    <mergeCell ref="A12:F12"/>
    <mergeCell ref="A14:A15"/>
  </mergeCells>
  <hyperlinks>
    <hyperlink ref="B28" r:id="rId3"/>
  </hyperlinks>
  <pageMargins left="0.7" right="0.7" top="0.75" bottom="0.75" header="0.3" footer="0.3"/>
  <pageSetup paperSize="9" scale="7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3"/>
  <sheetViews>
    <sheetView view="pageBreakPreview" zoomScale="60" zoomScaleNormal="80" workbookViewId="0">
      <selection activeCell="L25" sqref="L25"/>
    </sheetView>
  </sheetViews>
  <sheetFormatPr defaultRowHeight="15" x14ac:dyDescent="0.25"/>
  <cols>
    <col min="1" max="1" width="70.42578125" style="22" customWidth="1"/>
    <col min="2" max="2" width="16.140625" style="23" customWidth="1"/>
    <col min="3" max="3" width="10.7109375" style="23" customWidth="1"/>
    <col min="4" max="4" width="14.42578125" style="92" customWidth="1"/>
    <col min="5" max="5" width="13.140625" style="93" customWidth="1"/>
    <col min="6" max="6" width="9.140625" style="23"/>
    <col min="7" max="7" width="9.140625" style="23" customWidth="1"/>
    <col min="8" max="250" width="9.140625" style="23"/>
    <col min="251" max="251" width="60" style="23" customWidth="1"/>
    <col min="252" max="252" width="20.85546875" style="23" customWidth="1"/>
    <col min="253" max="253" width="9.28515625" style="23" bestFit="1" customWidth="1"/>
    <col min="254" max="254" width="11.140625" style="23" customWidth="1"/>
    <col min="255" max="255" width="10.85546875" style="23" customWidth="1"/>
    <col min="256" max="256" width="13.28515625" style="23" customWidth="1"/>
    <col min="257" max="257" width="22.28515625" style="23" customWidth="1"/>
    <col min="258" max="258" width="24.85546875" style="23" customWidth="1"/>
    <col min="259" max="259" width="11" style="23" bestFit="1" customWidth="1"/>
    <col min="260" max="506" width="9.140625" style="23"/>
    <col min="507" max="507" width="60" style="23" customWidth="1"/>
    <col min="508" max="508" width="20.85546875" style="23" customWidth="1"/>
    <col min="509" max="509" width="9.28515625" style="23" bestFit="1" customWidth="1"/>
    <col min="510" max="510" width="11.140625" style="23" customWidth="1"/>
    <col min="511" max="511" width="10.85546875" style="23" customWidth="1"/>
    <col min="512" max="512" width="13.28515625" style="23" customWidth="1"/>
    <col min="513" max="513" width="22.28515625" style="23" customWidth="1"/>
    <col min="514" max="514" width="24.85546875" style="23" customWidth="1"/>
    <col min="515" max="515" width="11" style="23" bestFit="1" customWidth="1"/>
    <col min="516" max="762" width="9.140625" style="23"/>
    <col min="763" max="763" width="60" style="23" customWidth="1"/>
    <col min="764" max="764" width="20.85546875" style="23" customWidth="1"/>
    <col min="765" max="765" width="9.28515625" style="23" bestFit="1" customWidth="1"/>
    <col min="766" max="766" width="11.140625" style="23" customWidth="1"/>
    <col min="767" max="767" width="10.85546875" style="23" customWidth="1"/>
    <col min="768" max="768" width="13.28515625" style="23" customWidth="1"/>
    <col min="769" max="769" width="22.28515625" style="23" customWidth="1"/>
    <col min="770" max="770" width="24.85546875" style="23" customWidth="1"/>
    <col min="771" max="771" width="11" style="23" bestFit="1" customWidth="1"/>
    <col min="772" max="1018" width="9.140625" style="23"/>
    <col min="1019" max="1019" width="60" style="23" customWidth="1"/>
    <col min="1020" max="1020" width="20.85546875" style="23" customWidth="1"/>
    <col min="1021" max="1021" width="9.28515625" style="23" bestFit="1" customWidth="1"/>
    <col min="1022" max="1022" width="11.140625" style="23" customWidth="1"/>
    <col min="1023" max="1023" width="10.85546875" style="23" customWidth="1"/>
    <col min="1024" max="1024" width="13.28515625" style="23" customWidth="1"/>
    <col min="1025" max="1025" width="22.28515625" style="23" customWidth="1"/>
    <col min="1026" max="1026" width="24.85546875" style="23" customWidth="1"/>
    <col min="1027" max="1027" width="11" style="23" bestFit="1" customWidth="1"/>
    <col min="1028" max="1274" width="9.140625" style="23"/>
    <col min="1275" max="1275" width="60" style="23" customWidth="1"/>
    <col min="1276" max="1276" width="20.85546875" style="23" customWidth="1"/>
    <col min="1277" max="1277" width="9.28515625" style="23" bestFit="1" customWidth="1"/>
    <col min="1278" max="1278" width="11.140625" style="23" customWidth="1"/>
    <col min="1279" max="1279" width="10.85546875" style="23" customWidth="1"/>
    <col min="1280" max="1280" width="13.28515625" style="23" customWidth="1"/>
    <col min="1281" max="1281" width="22.28515625" style="23" customWidth="1"/>
    <col min="1282" max="1282" width="24.85546875" style="23" customWidth="1"/>
    <col min="1283" max="1283" width="11" style="23" bestFit="1" customWidth="1"/>
    <col min="1284" max="1530" width="9.140625" style="23"/>
    <col min="1531" max="1531" width="60" style="23" customWidth="1"/>
    <col min="1532" max="1532" width="20.85546875" style="23" customWidth="1"/>
    <col min="1533" max="1533" width="9.28515625" style="23" bestFit="1" customWidth="1"/>
    <col min="1534" max="1534" width="11.140625" style="23" customWidth="1"/>
    <col min="1535" max="1535" width="10.85546875" style="23" customWidth="1"/>
    <col min="1536" max="1536" width="13.28515625" style="23" customWidth="1"/>
    <col min="1537" max="1537" width="22.28515625" style="23" customWidth="1"/>
    <col min="1538" max="1538" width="24.85546875" style="23" customWidth="1"/>
    <col min="1539" max="1539" width="11" style="23" bestFit="1" customWidth="1"/>
    <col min="1540" max="1786" width="9.140625" style="23"/>
    <col min="1787" max="1787" width="60" style="23" customWidth="1"/>
    <col min="1788" max="1788" width="20.85546875" style="23" customWidth="1"/>
    <col min="1789" max="1789" width="9.28515625" style="23" bestFit="1" customWidth="1"/>
    <col min="1790" max="1790" width="11.140625" style="23" customWidth="1"/>
    <col min="1791" max="1791" width="10.85546875" style="23" customWidth="1"/>
    <col min="1792" max="1792" width="13.28515625" style="23" customWidth="1"/>
    <col min="1793" max="1793" width="22.28515625" style="23" customWidth="1"/>
    <col min="1794" max="1794" width="24.85546875" style="23" customWidth="1"/>
    <col min="1795" max="1795" width="11" style="23" bestFit="1" customWidth="1"/>
    <col min="1796" max="2042" width="9.140625" style="23"/>
    <col min="2043" max="2043" width="60" style="23" customWidth="1"/>
    <col min="2044" max="2044" width="20.85546875" style="23" customWidth="1"/>
    <col min="2045" max="2045" width="9.28515625" style="23" bestFit="1" customWidth="1"/>
    <col min="2046" max="2046" width="11.140625" style="23" customWidth="1"/>
    <col min="2047" max="2047" width="10.85546875" style="23" customWidth="1"/>
    <col min="2048" max="2048" width="13.28515625" style="23" customWidth="1"/>
    <col min="2049" max="2049" width="22.28515625" style="23" customWidth="1"/>
    <col min="2050" max="2050" width="24.85546875" style="23" customWidth="1"/>
    <col min="2051" max="2051" width="11" style="23" bestFit="1" customWidth="1"/>
    <col min="2052" max="2298" width="9.140625" style="23"/>
    <col min="2299" max="2299" width="60" style="23" customWidth="1"/>
    <col min="2300" max="2300" width="20.85546875" style="23" customWidth="1"/>
    <col min="2301" max="2301" width="9.28515625" style="23" bestFit="1" customWidth="1"/>
    <col min="2302" max="2302" width="11.140625" style="23" customWidth="1"/>
    <col min="2303" max="2303" width="10.85546875" style="23" customWidth="1"/>
    <col min="2304" max="2304" width="13.28515625" style="23" customWidth="1"/>
    <col min="2305" max="2305" width="22.28515625" style="23" customWidth="1"/>
    <col min="2306" max="2306" width="24.85546875" style="23" customWidth="1"/>
    <col min="2307" max="2307" width="11" style="23" bestFit="1" customWidth="1"/>
    <col min="2308" max="2554" width="9.140625" style="23"/>
    <col min="2555" max="2555" width="60" style="23" customWidth="1"/>
    <col min="2556" max="2556" width="20.85546875" style="23" customWidth="1"/>
    <col min="2557" max="2557" width="9.28515625" style="23" bestFit="1" customWidth="1"/>
    <col min="2558" max="2558" width="11.140625" style="23" customWidth="1"/>
    <col min="2559" max="2559" width="10.85546875" style="23" customWidth="1"/>
    <col min="2560" max="2560" width="13.28515625" style="23" customWidth="1"/>
    <col min="2561" max="2561" width="22.28515625" style="23" customWidth="1"/>
    <col min="2562" max="2562" width="24.85546875" style="23" customWidth="1"/>
    <col min="2563" max="2563" width="11" style="23" bestFit="1" customWidth="1"/>
    <col min="2564" max="2810" width="9.140625" style="23"/>
    <col min="2811" max="2811" width="60" style="23" customWidth="1"/>
    <col min="2812" max="2812" width="20.85546875" style="23" customWidth="1"/>
    <col min="2813" max="2813" width="9.28515625" style="23" bestFit="1" customWidth="1"/>
    <col min="2814" max="2814" width="11.140625" style="23" customWidth="1"/>
    <col min="2815" max="2815" width="10.85546875" style="23" customWidth="1"/>
    <col min="2816" max="2816" width="13.28515625" style="23" customWidth="1"/>
    <col min="2817" max="2817" width="22.28515625" style="23" customWidth="1"/>
    <col min="2818" max="2818" width="24.85546875" style="23" customWidth="1"/>
    <col min="2819" max="2819" width="11" style="23" bestFit="1" customWidth="1"/>
    <col min="2820" max="3066" width="9.140625" style="23"/>
    <col min="3067" max="3067" width="60" style="23" customWidth="1"/>
    <col min="3068" max="3068" width="20.85546875" style="23" customWidth="1"/>
    <col min="3069" max="3069" width="9.28515625" style="23" bestFit="1" customWidth="1"/>
    <col min="3070" max="3070" width="11.140625" style="23" customWidth="1"/>
    <col min="3071" max="3071" width="10.85546875" style="23" customWidth="1"/>
    <col min="3072" max="3072" width="13.28515625" style="23" customWidth="1"/>
    <col min="3073" max="3073" width="22.28515625" style="23" customWidth="1"/>
    <col min="3074" max="3074" width="24.85546875" style="23" customWidth="1"/>
    <col min="3075" max="3075" width="11" style="23" bestFit="1" customWidth="1"/>
    <col min="3076" max="3322" width="9.140625" style="23"/>
    <col min="3323" max="3323" width="60" style="23" customWidth="1"/>
    <col min="3324" max="3324" width="20.85546875" style="23" customWidth="1"/>
    <col min="3325" max="3325" width="9.28515625" style="23" bestFit="1" customWidth="1"/>
    <col min="3326" max="3326" width="11.140625" style="23" customWidth="1"/>
    <col min="3327" max="3327" width="10.85546875" style="23" customWidth="1"/>
    <col min="3328" max="3328" width="13.28515625" style="23" customWidth="1"/>
    <col min="3329" max="3329" width="22.28515625" style="23" customWidth="1"/>
    <col min="3330" max="3330" width="24.85546875" style="23" customWidth="1"/>
    <col min="3331" max="3331" width="11" style="23" bestFit="1" customWidth="1"/>
    <col min="3332" max="3578" width="9.140625" style="23"/>
    <col min="3579" max="3579" width="60" style="23" customWidth="1"/>
    <col min="3580" max="3580" width="20.85546875" style="23" customWidth="1"/>
    <col min="3581" max="3581" width="9.28515625" style="23" bestFit="1" customWidth="1"/>
    <col min="3582" max="3582" width="11.140625" style="23" customWidth="1"/>
    <col min="3583" max="3583" width="10.85546875" style="23" customWidth="1"/>
    <col min="3584" max="3584" width="13.28515625" style="23" customWidth="1"/>
    <col min="3585" max="3585" width="22.28515625" style="23" customWidth="1"/>
    <col min="3586" max="3586" width="24.85546875" style="23" customWidth="1"/>
    <col min="3587" max="3587" width="11" style="23" bestFit="1" customWidth="1"/>
    <col min="3588" max="3834" width="9.140625" style="23"/>
    <col min="3835" max="3835" width="60" style="23" customWidth="1"/>
    <col min="3836" max="3836" width="20.85546875" style="23" customWidth="1"/>
    <col min="3837" max="3837" width="9.28515625" style="23" bestFit="1" customWidth="1"/>
    <col min="3838" max="3838" width="11.140625" style="23" customWidth="1"/>
    <col min="3839" max="3839" width="10.85546875" style="23" customWidth="1"/>
    <col min="3840" max="3840" width="13.28515625" style="23" customWidth="1"/>
    <col min="3841" max="3841" width="22.28515625" style="23" customWidth="1"/>
    <col min="3842" max="3842" width="24.85546875" style="23" customWidth="1"/>
    <col min="3843" max="3843" width="11" style="23" bestFit="1" customWidth="1"/>
    <col min="3844" max="4090" width="9.140625" style="23"/>
    <col min="4091" max="4091" width="60" style="23" customWidth="1"/>
    <col min="4092" max="4092" width="20.85546875" style="23" customWidth="1"/>
    <col min="4093" max="4093" width="9.28515625" style="23" bestFit="1" customWidth="1"/>
    <col min="4094" max="4094" width="11.140625" style="23" customWidth="1"/>
    <col min="4095" max="4095" width="10.85546875" style="23" customWidth="1"/>
    <col min="4096" max="4096" width="13.28515625" style="23" customWidth="1"/>
    <col min="4097" max="4097" width="22.28515625" style="23" customWidth="1"/>
    <col min="4098" max="4098" width="24.85546875" style="23" customWidth="1"/>
    <col min="4099" max="4099" width="11" style="23" bestFit="1" customWidth="1"/>
    <col min="4100" max="4346" width="9.140625" style="23"/>
    <col min="4347" max="4347" width="60" style="23" customWidth="1"/>
    <col min="4348" max="4348" width="20.85546875" style="23" customWidth="1"/>
    <col min="4349" max="4349" width="9.28515625" style="23" bestFit="1" customWidth="1"/>
    <col min="4350" max="4350" width="11.140625" style="23" customWidth="1"/>
    <col min="4351" max="4351" width="10.85546875" style="23" customWidth="1"/>
    <col min="4352" max="4352" width="13.28515625" style="23" customWidth="1"/>
    <col min="4353" max="4353" width="22.28515625" style="23" customWidth="1"/>
    <col min="4354" max="4354" width="24.85546875" style="23" customWidth="1"/>
    <col min="4355" max="4355" width="11" style="23" bestFit="1" customWidth="1"/>
    <col min="4356" max="4602" width="9.140625" style="23"/>
    <col min="4603" max="4603" width="60" style="23" customWidth="1"/>
    <col min="4604" max="4604" width="20.85546875" style="23" customWidth="1"/>
    <col min="4605" max="4605" width="9.28515625" style="23" bestFit="1" customWidth="1"/>
    <col min="4606" max="4606" width="11.140625" style="23" customWidth="1"/>
    <col min="4607" max="4607" width="10.85546875" style="23" customWidth="1"/>
    <col min="4608" max="4608" width="13.28515625" style="23" customWidth="1"/>
    <col min="4609" max="4609" width="22.28515625" style="23" customWidth="1"/>
    <col min="4610" max="4610" width="24.85546875" style="23" customWidth="1"/>
    <col min="4611" max="4611" width="11" style="23" bestFit="1" customWidth="1"/>
    <col min="4612" max="4858" width="9.140625" style="23"/>
    <col min="4859" max="4859" width="60" style="23" customWidth="1"/>
    <col min="4860" max="4860" width="20.85546875" style="23" customWidth="1"/>
    <col min="4861" max="4861" width="9.28515625" style="23" bestFit="1" customWidth="1"/>
    <col min="4862" max="4862" width="11.140625" style="23" customWidth="1"/>
    <col min="4863" max="4863" width="10.85546875" style="23" customWidth="1"/>
    <col min="4864" max="4864" width="13.28515625" style="23" customWidth="1"/>
    <col min="4865" max="4865" width="22.28515625" style="23" customWidth="1"/>
    <col min="4866" max="4866" width="24.85546875" style="23" customWidth="1"/>
    <col min="4867" max="4867" width="11" style="23" bestFit="1" customWidth="1"/>
    <col min="4868" max="5114" width="9.140625" style="23"/>
    <col min="5115" max="5115" width="60" style="23" customWidth="1"/>
    <col min="5116" max="5116" width="20.85546875" style="23" customWidth="1"/>
    <col min="5117" max="5117" width="9.28515625" style="23" bestFit="1" customWidth="1"/>
    <col min="5118" max="5118" width="11.140625" style="23" customWidth="1"/>
    <col min="5119" max="5119" width="10.85546875" style="23" customWidth="1"/>
    <col min="5120" max="5120" width="13.28515625" style="23" customWidth="1"/>
    <col min="5121" max="5121" width="22.28515625" style="23" customWidth="1"/>
    <col min="5122" max="5122" width="24.85546875" style="23" customWidth="1"/>
    <col min="5123" max="5123" width="11" style="23" bestFit="1" customWidth="1"/>
    <col min="5124" max="5370" width="9.140625" style="23"/>
    <col min="5371" max="5371" width="60" style="23" customWidth="1"/>
    <col min="5372" max="5372" width="20.85546875" style="23" customWidth="1"/>
    <col min="5373" max="5373" width="9.28515625" style="23" bestFit="1" customWidth="1"/>
    <col min="5374" max="5374" width="11.140625" style="23" customWidth="1"/>
    <col min="5375" max="5375" width="10.85546875" style="23" customWidth="1"/>
    <col min="5376" max="5376" width="13.28515625" style="23" customWidth="1"/>
    <col min="5377" max="5377" width="22.28515625" style="23" customWidth="1"/>
    <col min="5378" max="5378" width="24.85546875" style="23" customWidth="1"/>
    <col min="5379" max="5379" width="11" style="23" bestFit="1" customWidth="1"/>
    <col min="5380" max="5626" width="9.140625" style="23"/>
    <col min="5627" max="5627" width="60" style="23" customWidth="1"/>
    <col min="5628" max="5628" width="20.85546875" style="23" customWidth="1"/>
    <col min="5629" max="5629" width="9.28515625" style="23" bestFit="1" customWidth="1"/>
    <col min="5630" max="5630" width="11.140625" style="23" customWidth="1"/>
    <col min="5631" max="5631" width="10.85546875" style="23" customWidth="1"/>
    <col min="5632" max="5632" width="13.28515625" style="23" customWidth="1"/>
    <col min="5633" max="5633" width="22.28515625" style="23" customWidth="1"/>
    <col min="5634" max="5634" width="24.85546875" style="23" customWidth="1"/>
    <col min="5635" max="5635" width="11" style="23" bestFit="1" customWidth="1"/>
    <col min="5636" max="5882" width="9.140625" style="23"/>
    <col min="5883" max="5883" width="60" style="23" customWidth="1"/>
    <col min="5884" max="5884" width="20.85546875" style="23" customWidth="1"/>
    <col min="5885" max="5885" width="9.28515625" style="23" bestFit="1" customWidth="1"/>
    <col min="5886" max="5886" width="11.140625" style="23" customWidth="1"/>
    <col min="5887" max="5887" width="10.85546875" style="23" customWidth="1"/>
    <col min="5888" max="5888" width="13.28515625" style="23" customWidth="1"/>
    <col min="5889" max="5889" width="22.28515625" style="23" customWidth="1"/>
    <col min="5890" max="5890" width="24.85546875" style="23" customWidth="1"/>
    <col min="5891" max="5891" width="11" style="23" bestFit="1" customWidth="1"/>
    <col min="5892" max="6138" width="9.140625" style="23"/>
    <col min="6139" max="6139" width="60" style="23" customWidth="1"/>
    <col min="6140" max="6140" width="20.85546875" style="23" customWidth="1"/>
    <col min="6141" max="6141" width="9.28515625" style="23" bestFit="1" customWidth="1"/>
    <col min="6142" max="6142" width="11.140625" style="23" customWidth="1"/>
    <col min="6143" max="6143" width="10.85546875" style="23" customWidth="1"/>
    <col min="6144" max="6144" width="13.28515625" style="23" customWidth="1"/>
    <col min="6145" max="6145" width="22.28515625" style="23" customWidth="1"/>
    <col min="6146" max="6146" width="24.85546875" style="23" customWidth="1"/>
    <col min="6147" max="6147" width="11" style="23" bestFit="1" customWidth="1"/>
    <col min="6148" max="6394" width="9.140625" style="23"/>
    <col min="6395" max="6395" width="60" style="23" customWidth="1"/>
    <col min="6396" max="6396" width="20.85546875" style="23" customWidth="1"/>
    <col min="6397" max="6397" width="9.28515625" style="23" bestFit="1" customWidth="1"/>
    <col min="6398" max="6398" width="11.140625" style="23" customWidth="1"/>
    <col min="6399" max="6399" width="10.85546875" style="23" customWidth="1"/>
    <col min="6400" max="6400" width="13.28515625" style="23" customWidth="1"/>
    <col min="6401" max="6401" width="22.28515625" style="23" customWidth="1"/>
    <col min="6402" max="6402" width="24.85546875" style="23" customWidth="1"/>
    <col min="6403" max="6403" width="11" style="23" bestFit="1" customWidth="1"/>
    <col min="6404" max="6650" width="9.140625" style="23"/>
    <col min="6651" max="6651" width="60" style="23" customWidth="1"/>
    <col min="6652" max="6652" width="20.85546875" style="23" customWidth="1"/>
    <col min="6653" max="6653" width="9.28515625" style="23" bestFit="1" customWidth="1"/>
    <col min="6654" max="6654" width="11.140625" style="23" customWidth="1"/>
    <col min="6655" max="6655" width="10.85546875" style="23" customWidth="1"/>
    <col min="6656" max="6656" width="13.28515625" style="23" customWidth="1"/>
    <col min="6657" max="6657" width="22.28515625" style="23" customWidth="1"/>
    <col min="6658" max="6658" width="24.85546875" style="23" customWidth="1"/>
    <col min="6659" max="6659" width="11" style="23" bestFit="1" customWidth="1"/>
    <col min="6660" max="6906" width="9.140625" style="23"/>
    <col min="6907" max="6907" width="60" style="23" customWidth="1"/>
    <col min="6908" max="6908" width="20.85546875" style="23" customWidth="1"/>
    <col min="6909" max="6909" width="9.28515625" style="23" bestFit="1" customWidth="1"/>
    <col min="6910" max="6910" width="11.140625" style="23" customWidth="1"/>
    <col min="6911" max="6911" width="10.85546875" style="23" customWidth="1"/>
    <col min="6912" max="6912" width="13.28515625" style="23" customWidth="1"/>
    <col min="6913" max="6913" width="22.28515625" style="23" customWidth="1"/>
    <col min="6914" max="6914" width="24.85546875" style="23" customWidth="1"/>
    <col min="6915" max="6915" width="11" style="23" bestFit="1" customWidth="1"/>
    <col min="6916" max="7162" width="9.140625" style="23"/>
    <col min="7163" max="7163" width="60" style="23" customWidth="1"/>
    <col min="7164" max="7164" width="20.85546875" style="23" customWidth="1"/>
    <col min="7165" max="7165" width="9.28515625" style="23" bestFit="1" customWidth="1"/>
    <col min="7166" max="7166" width="11.140625" style="23" customWidth="1"/>
    <col min="7167" max="7167" width="10.85546875" style="23" customWidth="1"/>
    <col min="7168" max="7168" width="13.28515625" style="23" customWidth="1"/>
    <col min="7169" max="7169" width="22.28515625" style="23" customWidth="1"/>
    <col min="7170" max="7170" width="24.85546875" style="23" customWidth="1"/>
    <col min="7171" max="7171" width="11" style="23" bestFit="1" customWidth="1"/>
    <col min="7172" max="7418" width="9.140625" style="23"/>
    <col min="7419" max="7419" width="60" style="23" customWidth="1"/>
    <col min="7420" max="7420" width="20.85546875" style="23" customWidth="1"/>
    <col min="7421" max="7421" width="9.28515625" style="23" bestFit="1" customWidth="1"/>
    <col min="7422" max="7422" width="11.140625" style="23" customWidth="1"/>
    <col min="7423" max="7423" width="10.85546875" style="23" customWidth="1"/>
    <col min="7424" max="7424" width="13.28515625" style="23" customWidth="1"/>
    <col min="7425" max="7425" width="22.28515625" style="23" customWidth="1"/>
    <col min="7426" max="7426" width="24.85546875" style="23" customWidth="1"/>
    <col min="7427" max="7427" width="11" style="23" bestFit="1" customWidth="1"/>
    <col min="7428" max="7674" width="9.140625" style="23"/>
    <col min="7675" max="7675" width="60" style="23" customWidth="1"/>
    <col min="7676" max="7676" width="20.85546875" style="23" customWidth="1"/>
    <col min="7677" max="7677" width="9.28515625" style="23" bestFit="1" customWidth="1"/>
    <col min="7678" max="7678" width="11.140625" style="23" customWidth="1"/>
    <col min="7679" max="7679" width="10.85546875" style="23" customWidth="1"/>
    <col min="7680" max="7680" width="13.28515625" style="23" customWidth="1"/>
    <col min="7681" max="7681" width="22.28515625" style="23" customWidth="1"/>
    <col min="7682" max="7682" width="24.85546875" style="23" customWidth="1"/>
    <col min="7683" max="7683" width="11" style="23" bestFit="1" customWidth="1"/>
    <col min="7684" max="7930" width="9.140625" style="23"/>
    <col min="7931" max="7931" width="60" style="23" customWidth="1"/>
    <col min="7932" max="7932" width="20.85546875" style="23" customWidth="1"/>
    <col min="7933" max="7933" width="9.28515625" style="23" bestFit="1" customWidth="1"/>
    <col min="7934" max="7934" width="11.140625" style="23" customWidth="1"/>
    <col min="7935" max="7935" width="10.85546875" style="23" customWidth="1"/>
    <col min="7936" max="7936" width="13.28515625" style="23" customWidth="1"/>
    <col min="7937" max="7937" width="22.28515625" style="23" customWidth="1"/>
    <col min="7938" max="7938" width="24.85546875" style="23" customWidth="1"/>
    <col min="7939" max="7939" width="11" style="23" bestFit="1" customWidth="1"/>
    <col min="7940" max="8186" width="9.140625" style="23"/>
    <col min="8187" max="8187" width="60" style="23" customWidth="1"/>
    <col min="8188" max="8188" width="20.85546875" style="23" customWidth="1"/>
    <col min="8189" max="8189" width="9.28515625" style="23" bestFit="1" customWidth="1"/>
    <col min="8190" max="8190" width="11.140625" style="23" customWidth="1"/>
    <col min="8191" max="8191" width="10.85546875" style="23" customWidth="1"/>
    <col min="8192" max="8192" width="13.28515625" style="23" customWidth="1"/>
    <col min="8193" max="8193" width="22.28515625" style="23" customWidth="1"/>
    <col min="8194" max="8194" width="24.85546875" style="23" customWidth="1"/>
    <col min="8195" max="8195" width="11" style="23" bestFit="1" customWidth="1"/>
    <col min="8196" max="8442" width="9.140625" style="23"/>
    <col min="8443" max="8443" width="60" style="23" customWidth="1"/>
    <col min="8444" max="8444" width="20.85546875" style="23" customWidth="1"/>
    <col min="8445" max="8445" width="9.28515625" style="23" bestFit="1" customWidth="1"/>
    <col min="8446" max="8446" width="11.140625" style="23" customWidth="1"/>
    <col min="8447" max="8447" width="10.85546875" style="23" customWidth="1"/>
    <col min="8448" max="8448" width="13.28515625" style="23" customWidth="1"/>
    <col min="8449" max="8449" width="22.28515625" style="23" customWidth="1"/>
    <col min="8450" max="8450" width="24.85546875" style="23" customWidth="1"/>
    <col min="8451" max="8451" width="11" style="23" bestFit="1" customWidth="1"/>
    <col min="8452" max="8698" width="9.140625" style="23"/>
    <col min="8699" max="8699" width="60" style="23" customWidth="1"/>
    <col min="8700" max="8700" width="20.85546875" style="23" customWidth="1"/>
    <col min="8701" max="8701" width="9.28515625" style="23" bestFit="1" customWidth="1"/>
    <col min="8702" max="8702" width="11.140625" style="23" customWidth="1"/>
    <col min="8703" max="8703" width="10.85546875" style="23" customWidth="1"/>
    <col min="8704" max="8704" width="13.28515625" style="23" customWidth="1"/>
    <col min="8705" max="8705" width="22.28515625" style="23" customWidth="1"/>
    <col min="8706" max="8706" width="24.85546875" style="23" customWidth="1"/>
    <col min="8707" max="8707" width="11" style="23" bestFit="1" customWidth="1"/>
    <col min="8708" max="8954" width="9.140625" style="23"/>
    <col min="8955" max="8955" width="60" style="23" customWidth="1"/>
    <col min="8956" max="8956" width="20.85546875" style="23" customWidth="1"/>
    <col min="8957" max="8957" width="9.28515625" style="23" bestFit="1" customWidth="1"/>
    <col min="8958" max="8958" width="11.140625" style="23" customWidth="1"/>
    <col min="8959" max="8959" width="10.85546875" style="23" customWidth="1"/>
    <col min="8960" max="8960" width="13.28515625" style="23" customWidth="1"/>
    <col min="8961" max="8961" width="22.28515625" style="23" customWidth="1"/>
    <col min="8962" max="8962" width="24.85546875" style="23" customWidth="1"/>
    <col min="8963" max="8963" width="11" style="23" bestFit="1" customWidth="1"/>
    <col min="8964" max="9210" width="9.140625" style="23"/>
    <col min="9211" max="9211" width="60" style="23" customWidth="1"/>
    <col min="9212" max="9212" width="20.85546875" style="23" customWidth="1"/>
    <col min="9213" max="9213" width="9.28515625" style="23" bestFit="1" customWidth="1"/>
    <col min="9214" max="9214" width="11.140625" style="23" customWidth="1"/>
    <col min="9215" max="9215" width="10.85546875" style="23" customWidth="1"/>
    <col min="9216" max="9216" width="13.28515625" style="23" customWidth="1"/>
    <col min="9217" max="9217" width="22.28515625" style="23" customWidth="1"/>
    <col min="9218" max="9218" width="24.85546875" style="23" customWidth="1"/>
    <col min="9219" max="9219" width="11" style="23" bestFit="1" customWidth="1"/>
    <col min="9220" max="9466" width="9.140625" style="23"/>
    <col min="9467" max="9467" width="60" style="23" customWidth="1"/>
    <col min="9468" max="9468" width="20.85546875" style="23" customWidth="1"/>
    <col min="9469" max="9469" width="9.28515625" style="23" bestFit="1" customWidth="1"/>
    <col min="9470" max="9470" width="11.140625" style="23" customWidth="1"/>
    <col min="9471" max="9471" width="10.85546875" style="23" customWidth="1"/>
    <col min="9472" max="9472" width="13.28515625" style="23" customWidth="1"/>
    <col min="9473" max="9473" width="22.28515625" style="23" customWidth="1"/>
    <col min="9474" max="9474" width="24.85546875" style="23" customWidth="1"/>
    <col min="9475" max="9475" width="11" style="23" bestFit="1" customWidth="1"/>
    <col min="9476" max="9722" width="9.140625" style="23"/>
    <col min="9723" max="9723" width="60" style="23" customWidth="1"/>
    <col min="9724" max="9724" width="20.85546875" style="23" customWidth="1"/>
    <col min="9725" max="9725" width="9.28515625" style="23" bestFit="1" customWidth="1"/>
    <col min="9726" max="9726" width="11.140625" style="23" customWidth="1"/>
    <col min="9727" max="9727" width="10.85546875" style="23" customWidth="1"/>
    <col min="9728" max="9728" width="13.28515625" style="23" customWidth="1"/>
    <col min="9729" max="9729" width="22.28515625" style="23" customWidth="1"/>
    <col min="9730" max="9730" width="24.85546875" style="23" customWidth="1"/>
    <col min="9731" max="9731" width="11" style="23" bestFit="1" customWidth="1"/>
    <col min="9732" max="9978" width="9.140625" style="23"/>
    <col min="9979" max="9979" width="60" style="23" customWidth="1"/>
    <col min="9980" max="9980" width="20.85546875" style="23" customWidth="1"/>
    <col min="9981" max="9981" width="9.28515625" style="23" bestFit="1" customWidth="1"/>
    <col min="9982" max="9982" width="11.140625" style="23" customWidth="1"/>
    <col min="9983" max="9983" width="10.85546875" style="23" customWidth="1"/>
    <col min="9984" max="9984" width="13.28515625" style="23" customWidth="1"/>
    <col min="9985" max="9985" width="22.28515625" style="23" customWidth="1"/>
    <col min="9986" max="9986" width="24.85546875" style="23" customWidth="1"/>
    <col min="9987" max="9987" width="11" style="23" bestFit="1" customWidth="1"/>
    <col min="9988" max="10234" width="9.140625" style="23"/>
    <col min="10235" max="10235" width="60" style="23" customWidth="1"/>
    <col min="10236" max="10236" width="20.85546875" style="23" customWidth="1"/>
    <col min="10237" max="10237" width="9.28515625" style="23" bestFit="1" customWidth="1"/>
    <col min="10238" max="10238" width="11.140625" style="23" customWidth="1"/>
    <col min="10239" max="10239" width="10.85546875" style="23" customWidth="1"/>
    <col min="10240" max="10240" width="13.28515625" style="23" customWidth="1"/>
    <col min="10241" max="10241" width="22.28515625" style="23" customWidth="1"/>
    <col min="10242" max="10242" width="24.85546875" style="23" customWidth="1"/>
    <col min="10243" max="10243" width="11" style="23" bestFit="1" customWidth="1"/>
    <col min="10244" max="10490" width="9.140625" style="23"/>
    <col min="10491" max="10491" width="60" style="23" customWidth="1"/>
    <col min="10492" max="10492" width="20.85546875" style="23" customWidth="1"/>
    <col min="10493" max="10493" width="9.28515625" style="23" bestFit="1" customWidth="1"/>
    <col min="10494" max="10494" width="11.140625" style="23" customWidth="1"/>
    <col min="10495" max="10495" width="10.85546875" style="23" customWidth="1"/>
    <col min="10496" max="10496" width="13.28515625" style="23" customWidth="1"/>
    <col min="10497" max="10497" width="22.28515625" style="23" customWidth="1"/>
    <col min="10498" max="10498" width="24.85546875" style="23" customWidth="1"/>
    <col min="10499" max="10499" width="11" style="23" bestFit="1" customWidth="1"/>
    <col min="10500" max="10746" width="9.140625" style="23"/>
    <col min="10747" max="10747" width="60" style="23" customWidth="1"/>
    <col min="10748" max="10748" width="20.85546875" style="23" customWidth="1"/>
    <col min="10749" max="10749" width="9.28515625" style="23" bestFit="1" customWidth="1"/>
    <col min="10750" max="10750" width="11.140625" style="23" customWidth="1"/>
    <col min="10751" max="10751" width="10.85546875" style="23" customWidth="1"/>
    <col min="10752" max="10752" width="13.28515625" style="23" customWidth="1"/>
    <col min="10753" max="10753" width="22.28515625" style="23" customWidth="1"/>
    <col min="10754" max="10754" width="24.85546875" style="23" customWidth="1"/>
    <col min="10755" max="10755" width="11" style="23" bestFit="1" customWidth="1"/>
    <col min="10756" max="11002" width="9.140625" style="23"/>
    <col min="11003" max="11003" width="60" style="23" customWidth="1"/>
    <col min="11004" max="11004" width="20.85546875" style="23" customWidth="1"/>
    <col min="11005" max="11005" width="9.28515625" style="23" bestFit="1" customWidth="1"/>
    <col min="11006" max="11006" width="11.140625" style="23" customWidth="1"/>
    <col min="11007" max="11007" width="10.85546875" style="23" customWidth="1"/>
    <col min="11008" max="11008" width="13.28515625" style="23" customWidth="1"/>
    <col min="11009" max="11009" width="22.28515625" style="23" customWidth="1"/>
    <col min="11010" max="11010" width="24.85546875" style="23" customWidth="1"/>
    <col min="11011" max="11011" width="11" style="23" bestFit="1" customWidth="1"/>
    <col min="11012" max="11258" width="9.140625" style="23"/>
    <col min="11259" max="11259" width="60" style="23" customWidth="1"/>
    <col min="11260" max="11260" width="20.85546875" style="23" customWidth="1"/>
    <col min="11261" max="11261" width="9.28515625" style="23" bestFit="1" customWidth="1"/>
    <col min="11262" max="11262" width="11.140625" style="23" customWidth="1"/>
    <col min="11263" max="11263" width="10.85546875" style="23" customWidth="1"/>
    <col min="11264" max="11264" width="13.28515625" style="23" customWidth="1"/>
    <col min="11265" max="11265" width="22.28515625" style="23" customWidth="1"/>
    <col min="11266" max="11266" width="24.85546875" style="23" customWidth="1"/>
    <col min="11267" max="11267" width="11" style="23" bestFit="1" customWidth="1"/>
    <col min="11268" max="11514" width="9.140625" style="23"/>
    <col min="11515" max="11515" width="60" style="23" customWidth="1"/>
    <col min="11516" max="11516" width="20.85546875" style="23" customWidth="1"/>
    <col min="11517" max="11517" width="9.28515625" style="23" bestFit="1" customWidth="1"/>
    <col min="11518" max="11518" width="11.140625" style="23" customWidth="1"/>
    <col min="11519" max="11519" width="10.85546875" style="23" customWidth="1"/>
    <col min="11520" max="11520" width="13.28515625" style="23" customWidth="1"/>
    <col min="11521" max="11521" width="22.28515625" style="23" customWidth="1"/>
    <col min="11522" max="11522" width="24.85546875" style="23" customWidth="1"/>
    <col min="11523" max="11523" width="11" style="23" bestFit="1" customWidth="1"/>
    <col min="11524" max="11770" width="9.140625" style="23"/>
    <col min="11771" max="11771" width="60" style="23" customWidth="1"/>
    <col min="11772" max="11772" width="20.85546875" style="23" customWidth="1"/>
    <col min="11773" max="11773" width="9.28515625" style="23" bestFit="1" customWidth="1"/>
    <col min="11774" max="11774" width="11.140625" style="23" customWidth="1"/>
    <col min="11775" max="11775" width="10.85546875" style="23" customWidth="1"/>
    <col min="11776" max="11776" width="13.28515625" style="23" customWidth="1"/>
    <col min="11777" max="11777" width="22.28515625" style="23" customWidth="1"/>
    <col min="11778" max="11778" width="24.85546875" style="23" customWidth="1"/>
    <col min="11779" max="11779" width="11" style="23" bestFit="1" customWidth="1"/>
    <col min="11780" max="12026" width="9.140625" style="23"/>
    <col min="12027" max="12027" width="60" style="23" customWidth="1"/>
    <col min="12028" max="12028" width="20.85546875" style="23" customWidth="1"/>
    <col min="12029" max="12029" width="9.28515625" style="23" bestFit="1" customWidth="1"/>
    <col min="12030" max="12030" width="11.140625" style="23" customWidth="1"/>
    <col min="12031" max="12031" width="10.85546875" style="23" customWidth="1"/>
    <col min="12032" max="12032" width="13.28515625" style="23" customWidth="1"/>
    <col min="12033" max="12033" width="22.28515625" style="23" customWidth="1"/>
    <col min="12034" max="12034" width="24.85546875" style="23" customWidth="1"/>
    <col min="12035" max="12035" width="11" style="23" bestFit="1" customWidth="1"/>
    <col min="12036" max="12282" width="9.140625" style="23"/>
    <col min="12283" max="12283" width="60" style="23" customWidth="1"/>
    <col min="12284" max="12284" width="20.85546875" style="23" customWidth="1"/>
    <col min="12285" max="12285" width="9.28515625" style="23" bestFit="1" customWidth="1"/>
    <col min="12286" max="12286" width="11.140625" style="23" customWidth="1"/>
    <col min="12287" max="12287" width="10.85546875" style="23" customWidth="1"/>
    <col min="12288" max="12288" width="13.28515625" style="23" customWidth="1"/>
    <col min="12289" max="12289" width="22.28515625" style="23" customWidth="1"/>
    <col min="12290" max="12290" width="24.85546875" style="23" customWidth="1"/>
    <col min="12291" max="12291" width="11" style="23" bestFit="1" customWidth="1"/>
    <col min="12292" max="12538" width="9.140625" style="23"/>
    <col min="12539" max="12539" width="60" style="23" customWidth="1"/>
    <col min="12540" max="12540" width="20.85546875" style="23" customWidth="1"/>
    <col min="12541" max="12541" width="9.28515625" style="23" bestFit="1" customWidth="1"/>
    <col min="12542" max="12542" width="11.140625" style="23" customWidth="1"/>
    <col min="12543" max="12543" width="10.85546875" style="23" customWidth="1"/>
    <col min="12544" max="12544" width="13.28515625" style="23" customWidth="1"/>
    <col min="12545" max="12545" width="22.28515625" style="23" customWidth="1"/>
    <col min="12546" max="12546" width="24.85546875" style="23" customWidth="1"/>
    <col min="12547" max="12547" width="11" style="23" bestFit="1" customWidth="1"/>
    <col min="12548" max="12794" width="9.140625" style="23"/>
    <col min="12795" max="12795" width="60" style="23" customWidth="1"/>
    <col min="12796" max="12796" width="20.85546875" style="23" customWidth="1"/>
    <col min="12797" max="12797" width="9.28515625" style="23" bestFit="1" customWidth="1"/>
    <col min="12798" max="12798" width="11.140625" style="23" customWidth="1"/>
    <col min="12799" max="12799" width="10.85546875" style="23" customWidth="1"/>
    <col min="12800" max="12800" width="13.28515625" style="23" customWidth="1"/>
    <col min="12801" max="12801" width="22.28515625" style="23" customWidth="1"/>
    <col min="12802" max="12802" width="24.85546875" style="23" customWidth="1"/>
    <col min="12803" max="12803" width="11" style="23" bestFit="1" customWidth="1"/>
    <col min="12804" max="13050" width="9.140625" style="23"/>
    <col min="13051" max="13051" width="60" style="23" customWidth="1"/>
    <col min="13052" max="13052" width="20.85546875" style="23" customWidth="1"/>
    <col min="13053" max="13053" width="9.28515625" style="23" bestFit="1" customWidth="1"/>
    <col min="13054" max="13054" width="11.140625" style="23" customWidth="1"/>
    <col min="13055" max="13055" width="10.85546875" style="23" customWidth="1"/>
    <col min="13056" max="13056" width="13.28515625" style="23" customWidth="1"/>
    <col min="13057" max="13057" width="22.28515625" style="23" customWidth="1"/>
    <col min="13058" max="13058" width="24.85546875" style="23" customWidth="1"/>
    <col min="13059" max="13059" width="11" style="23" bestFit="1" customWidth="1"/>
    <col min="13060" max="13306" width="9.140625" style="23"/>
    <col min="13307" max="13307" width="60" style="23" customWidth="1"/>
    <col min="13308" max="13308" width="20.85546875" style="23" customWidth="1"/>
    <col min="13309" max="13309" width="9.28515625" style="23" bestFit="1" customWidth="1"/>
    <col min="13310" max="13310" width="11.140625" style="23" customWidth="1"/>
    <col min="13311" max="13311" width="10.85546875" style="23" customWidth="1"/>
    <col min="13312" max="13312" width="13.28515625" style="23" customWidth="1"/>
    <col min="13313" max="13313" width="22.28515625" style="23" customWidth="1"/>
    <col min="13314" max="13314" width="24.85546875" style="23" customWidth="1"/>
    <col min="13315" max="13315" width="11" style="23" bestFit="1" customWidth="1"/>
    <col min="13316" max="13562" width="9.140625" style="23"/>
    <col min="13563" max="13563" width="60" style="23" customWidth="1"/>
    <col min="13564" max="13564" width="20.85546875" style="23" customWidth="1"/>
    <col min="13565" max="13565" width="9.28515625" style="23" bestFit="1" customWidth="1"/>
    <col min="13566" max="13566" width="11.140625" style="23" customWidth="1"/>
    <col min="13567" max="13567" width="10.85546875" style="23" customWidth="1"/>
    <col min="13568" max="13568" width="13.28515625" style="23" customWidth="1"/>
    <col min="13569" max="13569" width="22.28515625" style="23" customWidth="1"/>
    <col min="13570" max="13570" width="24.85546875" style="23" customWidth="1"/>
    <col min="13571" max="13571" width="11" style="23" bestFit="1" customWidth="1"/>
    <col min="13572" max="13818" width="9.140625" style="23"/>
    <col min="13819" max="13819" width="60" style="23" customWidth="1"/>
    <col min="13820" max="13820" width="20.85546875" style="23" customWidth="1"/>
    <col min="13821" max="13821" width="9.28515625" style="23" bestFit="1" customWidth="1"/>
    <col min="13822" max="13822" width="11.140625" style="23" customWidth="1"/>
    <col min="13823" max="13823" width="10.85546875" style="23" customWidth="1"/>
    <col min="13824" max="13824" width="13.28515625" style="23" customWidth="1"/>
    <col min="13825" max="13825" width="22.28515625" style="23" customWidth="1"/>
    <col min="13826" max="13826" width="24.85546875" style="23" customWidth="1"/>
    <col min="13827" max="13827" width="11" style="23" bestFit="1" customWidth="1"/>
    <col min="13828" max="14074" width="9.140625" style="23"/>
    <col min="14075" max="14075" width="60" style="23" customWidth="1"/>
    <col min="14076" max="14076" width="20.85546875" style="23" customWidth="1"/>
    <col min="14077" max="14077" width="9.28515625" style="23" bestFit="1" customWidth="1"/>
    <col min="14078" max="14078" width="11.140625" style="23" customWidth="1"/>
    <col min="14079" max="14079" width="10.85546875" style="23" customWidth="1"/>
    <col min="14080" max="14080" width="13.28515625" style="23" customWidth="1"/>
    <col min="14081" max="14081" width="22.28515625" style="23" customWidth="1"/>
    <col min="14082" max="14082" width="24.85546875" style="23" customWidth="1"/>
    <col min="14083" max="14083" width="11" style="23" bestFit="1" customWidth="1"/>
    <col min="14084" max="14330" width="9.140625" style="23"/>
    <col min="14331" max="14331" width="60" style="23" customWidth="1"/>
    <col min="14332" max="14332" width="20.85546875" style="23" customWidth="1"/>
    <col min="14333" max="14333" width="9.28515625" style="23" bestFit="1" customWidth="1"/>
    <col min="14334" max="14334" width="11.140625" style="23" customWidth="1"/>
    <col min="14335" max="14335" width="10.85546875" style="23" customWidth="1"/>
    <col min="14336" max="14336" width="13.28515625" style="23" customWidth="1"/>
    <col min="14337" max="14337" width="22.28515625" style="23" customWidth="1"/>
    <col min="14338" max="14338" width="24.85546875" style="23" customWidth="1"/>
    <col min="14339" max="14339" width="11" style="23" bestFit="1" customWidth="1"/>
    <col min="14340" max="14586" width="9.140625" style="23"/>
    <col min="14587" max="14587" width="60" style="23" customWidth="1"/>
    <col min="14588" max="14588" width="20.85546875" style="23" customWidth="1"/>
    <col min="14589" max="14589" width="9.28515625" style="23" bestFit="1" customWidth="1"/>
    <col min="14590" max="14590" width="11.140625" style="23" customWidth="1"/>
    <col min="14591" max="14591" width="10.85546875" style="23" customWidth="1"/>
    <col min="14592" max="14592" width="13.28515625" style="23" customWidth="1"/>
    <col min="14593" max="14593" width="22.28515625" style="23" customWidth="1"/>
    <col min="14594" max="14594" width="24.85546875" style="23" customWidth="1"/>
    <col min="14595" max="14595" width="11" style="23" bestFit="1" customWidth="1"/>
    <col min="14596" max="14842" width="9.140625" style="23"/>
    <col min="14843" max="14843" width="60" style="23" customWidth="1"/>
    <col min="14844" max="14844" width="20.85546875" style="23" customWidth="1"/>
    <col min="14845" max="14845" width="9.28515625" style="23" bestFit="1" customWidth="1"/>
    <col min="14846" max="14846" width="11.140625" style="23" customWidth="1"/>
    <col min="14847" max="14847" width="10.85546875" style="23" customWidth="1"/>
    <col min="14848" max="14848" width="13.28515625" style="23" customWidth="1"/>
    <col min="14849" max="14849" width="22.28515625" style="23" customWidth="1"/>
    <col min="14850" max="14850" width="24.85546875" style="23" customWidth="1"/>
    <col min="14851" max="14851" width="11" style="23" bestFit="1" customWidth="1"/>
    <col min="14852" max="15098" width="9.140625" style="23"/>
    <col min="15099" max="15099" width="60" style="23" customWidth="1"/>
    <col min="15100" max="15100" width="20.85546875" style="23" customWidth="1"/>
    <col min="15101" max="15101" width="9.28515625" style="23" bestFit="1" customWidth="1"/>
    <col min="15102" max="15102" width="11.140625" style="23" customWidth="1"/>
    <col min="15103" max="15103" width="10.85546875" style="23" customWidth="1"/>
    <col min="15104" max="15104" width="13.28515625" style="23" customWidth="1"/>
    <col min="15105" max="15105" width="22.28515625" style="23" customWidth="1"/>
    <col min="15106" max="15106" width="24.85546875" style="23" customWidth="1"/>
    <col min="15107" max="15107" width="11" style="23" bestFit="1" customWidth="1"/>
    <col min="15108" max="15354" width="9.140625" style="23"/>
    <col min="15355" max="15355" width="60" style="23" customWidth="1"/>
    <col min="15356" max="15356" width="20.85546875" style="23" customWidth="1"/>
    <col min="15357" max="15357" width="9.28515625" style="23" bestFit="1" customWidth="1"/>
    <col min="15358" max="15358" width="11.140625" style="23" customWidth="1"/>
    <col min="15359" max="15359" width="10.85546875" style="23" customWidth="1"/>
    <col min="15360" max="15360" width="13.28515625" style="23" customWidth="1"/>
    <col min="15361" max="15361" width="22.28515625" style="23" customWidth="1"/>
    <col min="15362" max="15362" width="24.85546875" style="23" customWidth="1"/>
    <col min="15363" max="15363" width="11" style="23" bestFit="1" customWidth="1"/>
    <col min="15364" max="15610" width="9.140625" style="23"/>
    <col min="15611" max="15611" width="60" style="23" customWidth="1"/>
    <col min="15612" max="15612" width="20.85546875" style="23" customWidth="1"/>
    <col min="15613" max="15613" width="9.28515625" style="23" bestFit="1" customWidth="1"/>
    <col min="15614" max="15614" width="11.140625" style="23" customWidth="1"/>
    <col min="15615" max="15615" width="10.85546875" style="23" customWidth="1"/>
    <col min="15616" max="15616" width="13.28515625" style="23" customWidth="1"/>
    <col min="15617" max="15617" width="22.28515625" style="23" customWidth="1"/>
    <col min="15618" max="15618" width="24.85546875" style="23" customWidth="1"/>
    <col min="15619" max="15619" width="11" style="23" bestFit="1" customWidth="1"/>
    <col min="15620" max="15866" width="9.140625" style="23"/>
    <col min="15867" max="15867" width="60" style="23" customWidth="1"/>
    <col min="15868" max="15868" width="20.85546875" style="23" customWidth="1"/>
    <col min="15869" max="15869" width="9.28515625" style="23" bestFit="1" customWidth="1"/>
    <col min="15870" max="15870" width="11.140625" style="23" customWidth="1"/>
    <col min="15871" max="15871" width="10.85546875" style="23" customWidth="1"/>
    <col min="15872" max="15872" width="13.28515625" style="23" customWidth="1"/>
    <col min="15873" max="15873" width="22.28515625" style="23" customWidth="1"/>
    <col min="15874" max="15874" width="24.85546875" style="23" customWidth="1"/>
    <col min="15875" max="15875" width="11" style="23" bestFit="1" customWidth="1"/>
    <col min="15876" max="16122" width="9.140625" style="23"/>
    <col min="16123" max="16123" width="60" style="23" customWidth="1"/>
    <col min="16124" max="16124" width="20.85546875" style="23" customWidth="1"/>
    <col min="16125" max="16125" width="9.28515625" style="23" bestFit="1" customWidth="1"/>
    <col min="16126" max="16126" width="11.140625" style="23" customWidth="1"/>
    <col min="16127" max="16127" width="10.85546875" style="23" customWidth="1"/>
    <col min="16128" max="16128" width="13.28515625" style="23" customWidth="1"/>
    <col min="16129" max="16129" width="22.28515625" style="23" customWidth="1"/>
    <col min="16130" max="16130" width="24.85546875" style="23" customWidth="1"/>
    <col min="16131" max="16131" width="11" style="23" bestFit="1" customWidth="1"/>
    <col min="16132" max="16384" width="9.140625" style="23"/>
  </cols>
  <sheetData>
    <row r="1" spans="1:5" x14ac:dyDescent="0.25">
      <c r="C1" s="6" t="s">
        <v>15</v>
      </c>
      <c r="D1" s="79"/>
      <c r="E1" s="80"/>
    </row>
    <row r="2" spans="1:5" x14ac:dyDescent="0.25">
      <c r="C2" s="97" t="s">
        <v>1</v>
      </c>
      <c r="D2" s="97"/>
      <c r="E2" s="97"/>
    </row>
    <row r="3" spans="1:5" ht="15.75" x14ac:dyDescent="0.25">
      <c r="A3" s="24"/>
      <c r="C3" s="97"/>
      <c r="D3" s="97"/>
      <c r="E3" s="97"/>
    </row>
    <row r="4" spans="1:5" ht="15" customHeight="1" x14ac:dyDescent="0.3">
      <c r="A4" s="25"/>
      <c r="B4" s="26"/>
      <c r="C4" s="7" t="s">
        <v>16</v>
      </c>
      <c r="D4" s="79"/>
      <c r="E4" s="80"/>
    </row>
    <row r="5" spans="1:5" ht="13.5" customHeight="1" x14ac:dyDescent="0.25">
      <c r="A5" s="27"/>
      <c r="B5" s="28"/>
      <c r="C5" s="7" t="s">
        <v>17</v>
      </c>
      <c r="D5" s="79"/>
      <c r="E5" s="80"/>
    </row>
    <row r="6" spans="1:5" ht="18.75" x14ac:dyDescent="0.25">
      <c r="A6" s="27"/>
      <c r="B6" s="28"/>
      <c r="C6" s="7"/>
      <c r="D6" s="79"/>
      <c r="E6" s="80"/>
    </row>
    <row r="7" spans="1:5" ht="18.75" x14ac:dyDescent="0.25">
      <c r="A7" s="27"/>
      <c r="B7" s="28"/>
      <c r="C7" s="7"/>
      <c r="D7" s="79"/>
      <c r="E7" s="80"/>
    </row>
    <row r="8" spans="1:5" ht="16.5" x14ac:dyDescent="0.25">
      <c r="A8" s="115" t="s">
        <v>18</v>
      </c>
      <c r="B8" s="115"/>
      <c r="C8" s="115"/>
      <c r="D8" s="115"/>
      <c r="E8" s="115"/>
    </row>
    <row r="9" spans="1:5" ht="16.5" x14ac:dyDescent="0.25">
      <c r="A9" s="101" t="s">
        <v>96</v>
      </c>
      <c r="B9" s="101"/>
      <c r="C9" s="101"/>
      <c r="D9" s="101"/>
      <c r="E9" s="101"/>
    </row>
    <row r="10" spans="1:5" ht="16.5" x14ac:dyDescent="0.25">
      <c r="A10" s="121" t="s">
        <v>94</v>
      </c>
      <c r="B10" s="121"/>
      <c r="C10" s="121"/>
      <c r="D10" s="121"/>
      <c r="E10" s="121"/>
    </row>
    <row r="11" spans="1:5" x14ac:dyDescent="0.25">
      <c r="A11" s="122" t="s">
        <v>4</v>
      </c>
      <c r="B11" s="122"/>
      <c r="C11" s="122"/>
      <c r="D11" s="122"/>
      <c r="E11" s="122"/>
    </row>
    <row r="12" spans="1:5" ht="16.5" x14ac:dyDescent="0.25">
      <c r="A12" s="121" t="s">
        <v>135</v>
      </c>
      <c r="B12" s="121"/>
      <c r="C12" s="121"/>
      <c r="D12" s="121"/>
      <c r="E12" s="121"/>
    </row>
    <row r="13" spans="1:5" ht="18.75" x14ac:dyDescent="0.25">
      <c r="A13" s="27"/>
      <c r="B13" s="28"/>
      <c r="C13" s="7"/>
      <c r="D13" s="79"/>
      <c r="E13" s="80"/>
    </row>
    <row r="14" spans="1:5" ht="19.5" thickBot="1" x14ac:dyDescent="0.3">
      <c r="A14" s="27"/>
      <c r="B14" s="28"/>
      <c r="C14" s="7"/>
      <c r="D14" s="79"/>
      <c r="E14" s="80"/>
    </row>
    <row r="15" spans="1:5" ht="37.5" customHeight="1" x14ac:dyDescent="0.25">
      <c r="A15" s="106" t="s">
        <v>97</v>
      </c>
      <c r="B15" s="107"/>
      <c r="C15" s="107" t="s">
        <v>98</v>
      </c>
      <c r="D15" s="109" t="s">
        <v>19</v>
      </c>
      <c r="E15" s="110"/>
    </row>
    <row r="16" spans="1:5" ht="70.5" customHeight="1" thickBot="1" x14ac:dyDescent="0.3">
      <c r="A16" s="29" t="s">
        <v>99</v>
      </c>
      <c r="B16" s="35" t="s">
        <v>100</v>
      </c>
      <c r="C16" s="108"/>
      <c r="D16" s="81" t="s">
        <v>20</v>
      </c>
      <c r="E16" s="82" t="s">
        <v>21</v>
      </c>
    </row>
    <row r="17" spans="1:5" s="32" customFormat="1" ht="16.5" thickBot="1" x14ac:dyDescent="0.3">
      <c r="A17" s="30">
        <v>1</v>
      </c>
      <c r="B17" s="31">
        <v>2</v>
      </c>
      <c r="C17" s="31">
        <v>3</v>
      </c>
      <c r="D17" s="83">
        <f>C17+1</f>
        <v>4</v>
      </c>
      <c r="E17" s="84">
        <f>D17+1</f>
        <v>5</v>
      </c>
    </row>
    <row r="18" spans="1:5" x14ac:dyDescent="0.25">
      <c r="A18" s="111" t="s">
        <v>102</v>
      </c>
      <c r="B18" s="112"/>
      <c r="C18" s="112"/>
      <c r="D18" s="112"/>
      <c r="E18" s="113"/>
    </row>
    <row r="19" spans="1:5" ht="60" x14ac:dyDescent="0.25">
      <c r="A19" s="34" t="s">
        <v>108</v>
      </c>
      <c r="B19" s="104">
        <v>0.4</v>
      </c>
      <c r="C19" s="104" t="s">
        <v>101</v>
      </c>
      <c r="D19" s="85">
        <f>D21+D22+D23+D24</f>
        <v>2675.0278123626558</v>
      </c>
      <c r="E19" s="86">
        <f>E21+E22+E23+E24</f>
        <v>2406.7009746881272</v>
      </c>
    </row>
    <row r="20" spans="1:5" x14ac:dyDescent="0.25">
      <c r="A20" s="34" t="s">
        <v>103</v>
      </c>
      <c r="B20" s="105"/>
      <c r="C20" s="105"/>
      <c r="D20" s="85"/>
      <c r="E20" s="86"/>
    </row>
    <row r="21" spans="1:5" ht="30" x14ac:dyDescent="0.25">
      <c r="A21" s="33" t="s">
        <v>104</v>
      </c>
      <c r="B21" s="105"/>
      <c r="C21" s="105"/>
      <c r="D21" s="85">
        <v>909.36887137445922</v>
      </c>
      <c r="E21" s="86">
        <f>D21</f>
        <v>909.36887137445922</v>
      </c>
    </row>
    <row r="22" spans="1:5" x14ac:dyDescent="0.25">
      <c r="A22" s="33" t="s">
        <v>105</v>
      </c>
      <c r="B22" s="105"/>
      <c r="C22" s="105"/>
      <c r="D22" s="85">
        <v>558.05869684712309</v>
      </c>
      <c r="E22" s="86">
        <f>D22</f>
        <v>558.05869684712309</v>
      </c>
    </row>
    <row r="23" spans="1:5" ht="45" x14ac:dyDescent="0.25">
      <c r="A23" s="33" t="s">
        <v>106</v>
      </c>
      <c r="B23" s="105"/>
      <c r="C23" s="105"/>
      <c r="D23" s="85">
        <v>268.32683767452835</v>
      </c>
      <c r="E23" s="86"/>
    </row>
    <row r="24" spans="1:5" ht="60" x14ac:dyDescent="0.25">
      <c r="A24" s="33" t="s">
        <v>107</v>
      </c>
      <c r="B24" s="105"/>
      <c r="C24" s="123"/>
      <c r="D24" s="85">
        <v>939.27340646654488</v>
      </c>
      <c r="E24" s="86">
        <f t="shared" ref="E24" si="0">D24</f>
        <v>939.27340646654488</v>
      </c>
    </row>
    <row r="25" spans="1:5" ht="45" x14ac:dyDescent="0.25">
      <c r="A25" s="49" t="s">
        <v>128</v>
      </c>
      <c r="B25" s="105"/>
      <c r="C25" s="104" t="s">
        <v>109</v>
      </c>
      <c r="D25" s="85"/>
      <c r="E25" s="87"/>
    </row>
    <row r="26" spans="1:5" x14ac:dyDescent="0.25">
      <c r="A26" s="49" t="s">
        <v>403</v>
      </c>
      <c r="B26" s="105"/>
      <c r="C26" s="105"/>
      <c r="D26" s="85">
        <v>311381.88</v>
      </c>
      <c r="E26" s="87"/>
    </row>
    <row r="27" spans="1:5" ht="45" x14ac:dyDescent="0.25">
      <c r="A27" s="34" t="s">
        <v>129</v>
      </c>
      <c r="B27" s="105"/>
      <c r="C27" s="104" t="s">
        <v>109</v>
      </c>
      <c r="D27" s="128"/>
      <c r="E27" s="129"/>
    </row>
    <row r="28" spans="1:5" ht="30" x14ac:dyDescent="0.25">
      <c r="A28" s="34" t="s">
        <v>136</v>
      </c>
      <c r="B28" s="105"/>
      <c r="C28" s="105"/>
      <c r="D28" s="85">
        <v>97560</v>
      </c>
      <c r="E28" s="87"/>
    </row>
    <row r="29" spans="1:5" ht="30" x14ac:dyDescent="0.25">
      <c r="A29" s="34" t="s">
        <v>137</v>
      </c>
      <c r="B29" s="105"/>
      <c r="C29" s="105"/>
      <c r="D29" s="85">
        <v>93717</v>
      </c>
      <c r="E29" s="87"/>
    </row>
    <row r="30" spans="1:5" ht="30" x14ac:dyDescent="0.25">
      <c r="A30" s="34" t="s">
        <v>138</v>
      </c>
      <c r="B30" s="105"/>
      <c r="C30" s="105"/>
      <c r="D30" s="85">
        <v>164514</v>
      </c>
      <c r="E30" s="87"/>
    </row>
    <row r="31" spans="1:5" ht="30" x14ac:dyDescent="0.25">
      <c r="A31" s="34" t="s">
        <v>139</v>
      </c>
      <c r="B31" s="105"/>
      <c r="C31" s="105"/>
      <c r="D31" s="85">
        <v>185561</v>
      </c>
      <c r="E31" s="87"/>
    </row>
    <row r="32" spans="1:5" ht="30" x14ac:dyDescent="0.25">
      <c r="A32" s="34" t="s">
        <v>140</v>
      </c>
      <c r="B32" s="105"/>
      <c r="C32" s="105"/>
      <c r="D32" s="85">
        <v>196669</v>
      </c>
      <c r="E32" s="87"/>
    </row>
    <row r="33" spans="1:5" ht="30" x14ac:dyDescent="0.25">
      <c r="A33" s="34" t="s">
        <v>141</v>
      </c>
      <c r="B33" s="105"/>
      <c r="C33" s="105"/>
      <c r="D33" s="85">
        <v>224118</v>
      </c>
      <c r="E33" s="87"/>
    </row>
    <row r="34" spans="1:5" ht="30" x14ac:dyDescent="0.25">
      <c r="A34" s="34" t="s">
        <v>142</v>
      </c>
      <c r="B34" s="105"/>
      <c r="C34" s="105"/>
      <c r="D34" s="85">
        <v>245981</v>
      </c>
      <c r="E34" s="87"/>
    </row>
    <row r="35" spans="1:5" ht="30" x14ac:dyDescent="0.25">
      <c r="A35" s="34" t="s">
        <v>143</v>
      </c>
      <c r="B35" s="105"/>
      <c r="C35" s="105"/>
      <c r="D35" s="85">
        <v>274686</v>
      </c>
      <c r="E35" s="87"/>
    </row>
    <row r="36" spans="1:5" ht="30" x14ac:dyDescent="0.25">
      <c r="A36" s="34" t="s">
        <v>144</v>
      </c>
      <c r="B36" s="105"/>
      <c r="C36" s="105"/>
      <c r="D36" s="85">
        <v>923423</v>
      </c>
      <c r="E36" s="87"/>
    </row>
    <row r="37" spans="1:5" ht="30" x14ac:dyDescent="0.25">
      <c r="A37" s="34" t="s">
        <v>145</v>
      </c>
      <c r="B37" s="105"/>
      <c r="C37" s="105"/>
      <c r="D37" s="85">
        <v>933891</v>
      </c>
      <c r="E37" s="87"/>
    </row>
    <row r="38" spans="1:5" ht="30" x14ac:dyDescent="0.25">
      <c r="A38" s="34" t="s">
        <v>146</v>
      </c>
      <c r="B38" s="105"/>
      <c r="C38" s="105"/>
      <c r="D38" s="85">
        <v>945888</v>
      </c>
      <c r="E38" s="87"/>
    </row>
    <row r="39" spans="1:5" ht="30" x14ac:dyDescent="0.25">
      <c r="A39" s="34" t="s">
        <v>147</v>
      </c>
      <c r="B39" s="105"/>
      <c r="C39" s="105"/>
      <c r="D39" s="85">
        <v>973448</v>
      </c>
      <c r="E39" s="87"/>
    </row>
    <row r="40" spans="1:5" ht="30" x14ac:dyDescent="0.25">
      <c r="A40" s="34" t="s">
        <v>148</v>
      </c>
      <c r="B40" s="105"/>
      <c r="C40" s="105"/>
      <c r="D40" s="85">
        <v>1305272</v>
      </c>
      <c r="E40" s="87"/>
    </row>
    <row r="41" spans="1:5" ht="30" x14ac:dyDescent="0.25">
      <c r="A41" s="34" t="s">
        <v>149</v>
      </c>
      <c r="B41" s="105"/>
      <c r="C41" s="105"/>
      <c r="D41" s="85">
        <v>1337643</v>
      </c>
      <c r="E41" s="87"/>
    </row>
    <row r="42" spans="1:5" ht="30" x14ac:dyDescent="0.25">
      <c r="A42" s="34" t="s">
        <v>150</v>
      </c>
      <c r="B42" s="105"/>
      <c r="C42" s="105"/>
      <c r="D42" s="85">
        <v>1701940</v>
      </c>
      <c r="E42" s="87"/>
    </row>
    <row r="43" spans="1:5" ht="30" x14ac:dyDescent="0.25">
      <c r="A43" s="34" t="s">
        <v>151</v>
      </c>
      <c r="B43" s="105"/>
      <c r="C43" s="105"/>
      <c r="D43" s="85">
        <v>3208250</v>
      </c>
      <c r="E43" s="87"/>
    </row>
    <row r="44" spans="1:5" ht="30" x14ac:dyDescent="0.25">
      <c r="A44" s="34" t="s">
        <v>152</v>
      </c>
      <c r="B44" s="105"/>
      <c r="C44" s="105"/>
      <c r="D44" s="85">
        <v>197460</v>
      </c>
      <c r="E44" s="87"/>
    </row>
    <row r="45" spans="1:5" ht="30" x14ac:dyDescent="0.25">
      <c r="A45" s="34" t="s">
        <v>153</v>
      </c>
      <c r="B45" s="105"/>
      <c r="C45" s="105"/>
      <c r="D45" s="85">
        <v>218449</v>
      </c>
      <c r="E45" s="87"/>
    </row>
    <row r="46" spans="1:5" ht="30" x14ac:dyDescent="0.25">
      <c r="A46" s="34" t="s">
        <v>154</v>
      </c>
      <c r="B46" s="105"/>
      <c r="C46" s="105"/>
      <c r="D46" s="85">
        <v>242751</v>
      </c>
      <c r="E46" s="87"/>
    </row>
    <row r="47" spans="1:5" ht="30" x14ac:dyDescent="0.25">
      <c r="A47" s="34" t="s">
        <v>155</v>
      </c>
      <c r="B47" s="105"/>
      <c r="C47" s="105"/>
      <c r="D47" s="85">
        <v>287129</v>
      </c>
      <c r="E47" s="87"/>
    </row>
    <row r="48" spans="1:5" ht="30" x14ac:dyDescent="0.25">
      <c r="A48" s="34" t="s">
        <v>156</v>
      </c>
      <c r="B48" s="105"/>
      <c r="C48" s="105"/>
      <c r="D48" s="85">
        <v>544551</v>
      </c>
      <c r="E48" s="87"/>
    </row>
    <row r="49" spans="1:5" ht="30" x14ac:dyDescent="0.25">
      <c r="A49" s="34" t="s">
        <v>157</v>
      </c>
      <c r="B49" s="105"/>
      <c r="C49" s="105"/>
      <c r="D49" s="85">
        <v>603780</v>
      </c>
      <c r="E49" s="87"/>
    </row>
    <row r="50" spans="1:5" ht="30" x14ac:dyDescent="0.25">
      <c r="A50" s="34" t="s">
        <v>158</v>
      </c>
      <c r="B50" s="105"/>
      <c r="C50" s="105"/>
      <c r="D50" s="85">
        <v>648619</v>
      </c>
      <c r="E50" s="87"/>
    </row>
    <row r="51" spans="1:5" ht="30" x14ac:dyDescent="0.25">
      <c r="A51" s="34" t="s">
        <v>159</v>
      </c>
      <c r="B51" s="105"/>
      <c r="C51" s="105"/>
      <c r="D51" s="85">
        <v>721103</v>
      </c>
      <c r="E51" s="87"/>
    </row>
    <row r="52" spans="1:5" ht="30" x14ac:dyDescent="0.25">
      <c r="A52" s="34" t="s">
        <v>160</v>
      </c>
      <c r="B52" s="105"/>
      <c r="C52" s="105"/>
      <c r="D52" s="85">
        <v>1254622</v>
      </c>
      <c r="E52" s="87"/>
    </row>
    <row r="53" spans="1:5" ht="30" x14ac:dyDescent="0.25">
      <c r="A53" s="34" t="s">
        <v>161</v>
      </c>
      <c r="B53" s="105"/>
      <c r="C53" s="105"/>
      <c r="D53" s="85">
        <v>1275566</v>
      </c>
      <c r="E53" s="87"/>
    </row>
    <row r="54" spans="1:5" ht="30" x14ac:dyDescent="0.25">
      <c r="A54" s="34" t="s">
        <v>162</v>
      </c>
      <c r="B54" s="105"/>
      <c r="C54" s="105"/>
      <c r="D54" s="85">
        <v>1299559</v>
      </c>
      <c r="E54" s="87"/>
    </row>
    <row r="55" spans="1:5" ht="30" x14ac:dyDescent="0.25">
      <c r="A55" s="34" t="s">
        <v>163</v>
      </c>
      <c r="B55" s="105"/>
      <c r="C55" s="105"/>
      <c r="D55" s="85">
        <v>1521866</v>
      </c>
      <c r="E55" s="87"/>
    </row>
    <row r="56" spans="1:5" ht="30" x14ac:dyDescent="0.25">
      <c r="A56" s="34" t="s">
        <v>164</v>
      </c>
      <c r="B56" s="105"/>
      <c r="C56" s="105"/>
      <c r="D56" s="85">
        <v>2012954</v>
      </c>
      <c r="E56" s="87"/>
    </row>
    <row r="57" spans="1:5" ht="30" x14ac:dyDescent="0.25">
      <c r="A57" s="34" t="s">
        <v>165</v>
      </c>
      <c r="B57" s="105"/>
      <c r="C57" s="105"/>
      <c r="D57" s="85">
        <v>2071020</v>
      </c>
      <c r="E57" s="87"/>
    </row>
    <row r="58" spans="1:5" ht="30" x14ac:dyDescent="0.25">
      <c r="A58" s="34" t="s">
        <v>166</v>
      </c>
      <c r="B58" s="105"/>
      <c r="C58" s="105"/>
      <c r="D58" s="85">
        <v>2802954</v>
      </c>
      <c r="E58" s="87"/>
    </row>
    <row r="59" spans="1:5" ht="30" x14ac:dyDescent="0.25">
      <c r="A59" s="34" t="s">
        <v>167</v>
      </c>
      <c r="B59" s="105"/>
      <c r="C59" s="105"/>
      <c r="D59" s="85">
        <v>3938776</v>
      </c>
      <c r="E59" s="87"/>
    </row>
    <row r="60" spans="1:5" ht="60" x14ac:dyDescent="0.25">
      <c r="A60" s="34" t="s">
        <v>108</v>
      </c>
      <c r="B60" s="124" t="s">
        <v>110</v>
      </c>
      <c r="C60" s="104" t="s">
        <v>101</v>
      </c>
      <c r="D60" s="85">
        <f>D62+D63+D64+D65</f>
        <v>2521.7201823363407</v>
      </c>
      <c r="E60" s="86">
        <f>E62+E63+E64+E65</f>
        <v>2253.3933446618121</v>
      </c>
    </row>
    <row r="61" spans="1:5" x14ac:dyDescent="0.25">
      <c r="A61" s="34" t="s">
        <v>103</v>
      </c>
      <c r="B61" s="125"/>
      <c r="C61" s="105"/>
      <c r="D61" s="85"/>
      <c r="E61" s="86"/>
    </row>
    <row r="62" spans="1:5" ht="30" x14ac:dyDescent="0.25">
      <c r="A62" s="33" t="s">
        <v>104</v>
      </c>
      <c r="B62" s="125"/>
      <c r="C62" s="105"/>
      <c r="D62" s="85">
        <v>848.8648665164269</v>
      </c>
      <c r="E62" s="86">
        <f>D62</f>
        <v>848.8648665164269</v>
      </c>
    </row>
    <row r="63" spans="1:5" x14ac:dyDescent="0.25">
      <c r="A63" s="33" t="s">
        <v>105</v>
      </c>
      <c r="B63" s="125"/>
      <c r="C63" s="105"/>
      <c r="D63" s="85">
        <v>523.48114204262379</v>
      </c>
      <c r="E63" s="86">
        <f t="shared" ref="E63" si="1">D63</f>
        <v>523.48114204262379</v>
      </c>
    </row>
    <row r="64" spans="1:5" ht="45" x14ac:dyDescent="0.25">
      <c r="A64" s="33" t="s">
        <v>106</v>
      </c>
      <c r="B64" s="125"/>
      <c r="C64" s="105"/>
      <c r="D64" s="85">
        <f>D23</f>
        <v>268.32683767452835</v>
      </c>
      <c r="E64" s="86"/>
    </row>
    <row r="65" spans="1:5" ht="52.5" customHeight="1" x14ac:dyDescent="0.25">
      <c r="A65" s="33" t="s">
        <v>107</v>
      </c>
      <c r="B65" s="125"/>
      <c r="C65" s="123"/>
      <c r="D65" s="85">
        <v>881.04733610276151</v>
      </c>
      <c r="E65" s="86">
        <f t="shared" ref="E65" si="2">D65</f>
        <v>881.04733610276151</v>
      </c>
    </row>
    <row r="66" spans="1:5" ht="45" x14ac:dyDescent="0.25">
      <c r="A66" s="34" t="s">
        <v>128</v>
      </c>
      <c r="B66" s="125"/>
      <c r="C66" s="104" t="s">
        <v>109</v>
      </c>
      <c r="D66" s="128"/>
      <c r="E66" s="129"/>
    </row>
    <row r="67" spans="1:5" x14ac:dyDescent="0.25">
      <c r="A67" s="34" t="s">
        <v>168</v>
      </c>
      <c r="B67" s="125"/>
      <c r="C67" s="105"/>
      <c r="D67" s="85">
        <v>433652.26</v>
      </c>
      <c r="E67" s="87"/>
    </row>
    <row r="68" spans="1:5" ht="45" x14ac:dyDescent="0.25">
      <c r="A68" s="34" t="s">
        <v>129</v>
      </c>
      <c r="B68" s="125"/>
      <c r="C68" s="104" t="s">
        <v>109</v>
      </c>
      <c r="D68" s="128"/>
      <c r="E68" s="129"/>
    </row>
    <row r="69" spans="1:5" ht="30" x14ac:dyDescent="0.25">
      <c r="A69" s="34" t="s">
        <v>169</v>
      </c>
      <c r="B69" s="125"/>
      <c r="C69" s="105"/>
      <c r="D69" s="85">
        <v>189472</v>
      </c>
      <c r="E69" s="87"/>
    </row>
    <row r="70" spans="1:5" ht="30" x14ac:dyDescent="0.25">
      <c r="A70" s="34" t="s">
        <v>170</v>
      </c>
      <c r="B70" s="125"/>
      <c r="C70" s="105"/>
      <c r="D70" s="85">
        <v>250370</v>
      </c>
      <c r="E70" s="87"/>
    </row>
    <row r="71" spans="1:5" ht="30" x14ac:dyDescent="0.25">
      <c r="A71" s="34" t="s">
        <v>171</v>
      </c>
      <c r="B71" s="125"/>
      <c r="C71" s="105"/>
      <c r="D71" s="85">
        <v>257159</v>
      </c>
      <c r="E71" s="87"/>
    </row>
    <row r="72" spans="1:5" ht="30" x14ac:dyDescent="0.25">
      <c r="A72" s="34" t="s">
        <v>172</v>
      </c>
      <c r="B72" s="125"/>
      <c r="C72" s="105"/>
      <c r="D72" s="85">
        <v>273786</v>
      </c>
      <c r="E72" s="87"/>
    </row>
    <row r="73" spans="1:5" ht="30" x14ac:dyDescent="0.25">
      <c r="A73" s="34" t="s">
        <v>173</v>
      </c>
      <c r="B73" s="125"/>
      <c r="C73" s="105"/>
      <c r="D73" s="85">
        <v>298335</v>
      </c>
      <c r="E73" s="87"/>
    </row>
    <row r="74" spans="1:5" ht="30" x14ac:dyDescent="0.25">
      <c r="A74" s="34" t="s">
        <v>174</v>
      </c>
      <c r="B74" s="125"/>
      <c r="C74" s="105"/>
      <c r="D74" s="85">
        <v>317119</v>
      </c>
      <c r="E74" s="87"/>
    </row>
    <row r="75" spans="1:5" ht="30" x14ac:dyDescent="0.25">
      <c r="A75" s="34" t="s">
        <v>175</v>
      </c>
      <c r="B75" s="125"/>
      <c r="C75" s="105"/>
      <c r="D75" s="85">
        <v>342400</v>
      </c>
      <c r="E75" s="87"/>
    </row>
    <row r="76" spans="1:5" ht="30" x14ac:dyDescent="0.25">
      <c r="A76" s="34" t="s">
        <v>176</v>
      </c>
      <c r="B76" s="125"/>
      <c r="C76" s="105"/>
      <c r="D76" s="85">
        <v>348311</v>
      </c>
      <c r="E76" s="87"/>
    </row>
    <row r="77" spans="1:5" ht="30" x14ac:dyDescent="0.25">
      <c r="A77" s="34" t="s">
        <v>177</v>
      </c>
      <c r="B77" s="125"/>
      <c r="C77" s="105"/>
      <c r="D77" s="85">
        <v>402790</v>
      </c>
      <c r="E77" s="87"/>
    </row>
    <row r="78" spans="1:5" ht="30" x14ac:dyDescent="0.25">
      <c r="A78" s="34" t="s">
        <v>178</v>
      </c>
      <c r="B78" s="125"/>
      <c r="C78" s="105"/>
      <c r="D78" s="85">
        <v>322863</v>
      </c>
      <c r="E78" s="87"/>
    </row>
    <row r="79" spans="1:5" ht="30" x14ac:dyDescent="0.25">
      <c r="A79" s="34" t="s">
        <v>179</v>
      </c>
      <c r="B79" s="125"/>
      <c r="C79" s="105"/>
      <c r="D79" s="85">
        <v>371144</v>
      </c>
      <c r="E79" s="87"/>
    </row>
    <row r="80" spans="1:5" ht="30" x14ac:dyDescent="0.25">
      <c r="A80" s="34" t="s">
        <v>180</v>
      </c>
      <c r="B80" s="125"/>
      <c r="C80" s="105"/>
      <c r="D80" s="85">
        <v>397409</v>
      </c>
      <c r="E80" s="87"/>
    </row>
    <row r="81" spans="1:5" ht="30" x14ac:dyDescent="0.25">
      <c r="A81" s="34" t="s">
        <v>181</v>
      </c>
      <c r="B81" s="125"/>
      <c r="C81" s="105"/>
      <c r="D81" s="85">
        <v>1069056</v>
      </c>
      <c r="E81" s="87"/>
    </row>
    <row r="82" spans="1:5" ht="30" x14ac:dyDescent="0.25">
      <c r="A82" s="34" t="s">
        <v>182</v>
      </c>
      <c r="B82" s="125"/>
      <c r="C82" s="105"/>
      <c r="D82" s="85">
        <v>1076894</v>
      </c>
      <c r="E82" s="87"/>
    </row>
    <row r="83" spans="1:5" ht="30" x14ac:dyDescent="0.25">
      <c r="A83" s="34" t="s">
        <v>183</v>
      </c>
      <c r="B83" s="125"/>
      <c r="C83" s="105"/>
      <c r="D83" s="85">
        <v>1078453</v>
      </c>
      <c r="E83" s="87"/>
    </row>
    <row r="84" spans="1:5" ht="30" x14ac:dyDescent="0.25">
      <c r="A84" s="34" t="s">
        <v>184</v>
      </c>
      <c r="B84" s="125"/>
      <c r="C84" s="105"/>
      <c r="D84" s="85">
        <v>1092233</v>
      </c>
      <c r="E84" s="87"/>
    </row>
    <row r="85" spans="1:5" ht="30" x14ac:dyDescent="0.25">
      <c r="A85" s="34" t="s">
        <v>185</v>
      </c>
      <c r="B85" s="125"/>
      <c r="C85" s="105"/>
      <c r="D85" s="85">
        <v>1122453</v>
      </c>
      <c r="E85" s="87"/>
    </row>
    <row r="86" spans="1:5" ht="30" x14ac:dyDescent="0.25">
      <c r="A86" s="34" t="s">
        <v>186</v>
      </c>
      <c r="B86" s="125"/>
      <c r="C86" s="105"/>
      <c r="D86" s="85">
        <v>1136897</v>
      </c>
      <c r="E86" s="87"/>
    </row>
    <row r="87" spans="1:5" ht="30" x14ac:dyDescent="0.25">
      <c r="A87" s="34" t="s">
        <v>187</v>
      </c>
      <c r="B87" s="125"/>
      <c r="C87" s="105"/>
      <c r="D87" s="85">
        <v>1151540</v>
      </c>
      <c r="E87" s="87"/>
    </row>
    <row r="88" spans="1:5" ht="30" x14ac:dyDescent="0.25">
      <c r="A88" s="34" t="s">
        <v>188</v>
      </c>
      <c r="B88" s="125"/>
      <c r="C88" s="105"/>
      <c r="D88" s="85">
        <v>1157451</v>
      </c>
      <c r="E88" s="87"/>
    </row>
    <row r="89" spans="1:5" ht="30" x14ac:dyDescent="0.25">
      <c r="A89" s="34" t="s">
        <v>189</v>
      </c>
      <c r="B89" s="125"/>
      <c r="C89" s="105"/>
      <c r="D89" s="85">
        <v>1197065</v>
      </c>
      <c r="E89" s="87"/>
    </row>
    <row r="90" spans="1:5" ht="30" x14ac:dyDescent="0.25">
      <c r="A90" s="34" t="s">
        <v>190</v>
      </c>
      <c r="B90" s="125"/>
      <c r="C90" s="105"/>
      <c r="D90" s="85">
        <v>1191005</v>
      </c>
      <c r="E90" s="87"/>
    </row>
    <row r="91" spans="1:5" ht="30" x14ac:dyDescent="0.25">
      <c r="A91" s="34" t="s">
        <v>191</v>
      </c>
      <c r="B91" s="125"/>
      <c r="C91" s="105"/>
      <c r="D91" s="85">
        <v>1239286</v>
      </c>
      <c r="E91" s="87"/>
    </row>
    <row r="92" spans="1:5" ht="30" x14ac:dyDescent="0.25">
      <c r="A92" s="34" t="s">
        <v>192</v>
      </c>
      <c r="B92" s="125"/>
      <c r="C92" s="105"/>
      <c r="D92" s="85">
        <v>1265551</v>
      </c>
      <c r="E92" s="87"/>
    </row>
    <row r="93" spans="1:5" ht="30" x14ac:dyDescent="0.25">
      <c r="A93" s="34" t="s">
        <v>193</v>
      </c>
      <c r="B93" s="125"/>
      <c r="C93" s="105"/>
      <c r="D93" s="85">
        <v>324902</v>
      </c>
      <c r="E93" s="87"/>
    </row>
    <row r="94" spans="1:5" ht="30" x14ac:dyDescent="0.25">
      <c r="A94" s="34" t="s">
        <v>194</v>
      </c>
      <c r="B94" s="125"/>
      <c r="C94" s="105"/>
      <c r="D94" s="85">
        <v>341200</v>
      </c>
      <c r="E94" s="87"/>
    </row>
    <row r="95" spans="1:5" ht="30" x14ac:dyDescent="0.25">
      <c r="A95" s="34" t="s">
        <v>195</v>
      </c>
      <c r="B95" s="125"/>
      <c r="C95" s="105"/>
      <c r="D95" s="85">
        <v>344322</v>
      </c>
      <c r="E95" s="87"/>
    </row>
    <row r="96" spans="1:5" ht="30" x14ac:dyDescent="0.25">
      <c r="A96" s="34" t="s">
        <v>196</v>
      </c>
      <c r="B96" s="125"/>
      <c r="C96" s="105"/>
      <c r="D96" s="85">
        <v>371883</v>
      </c>
      <c r="E96" s="87"/>
    </row>
    <row r="97" spans="1:5" ht="30" x14ac:dyDescent="0.25">
      <c r="A97" s="34" t="s">
        <v>197</v>
      </c>
      <c r="B97" s="125"/>
      <c r="C97" s="105"/>
      <c r="D97" s="85">
        <v>436923</v>
      </c>
      <c r="E97" s="87"/>
    </row>
    <row r="98" spans="1:5" ht="30" x14ac:dyDescent="0.25">
      <c r="A98" s="34" t="s">
        <v>198</v>
      </c>
      <c r="B98" s="125"/>
      <c r="C98" s="105"/>
      <c r="D98" s="85">
        <v>453183</v>
      </c>
      <c r="E98" s="87"/>
    </row>
    <row r="99" spans="1:5" ht="30" x14ac:dyDescent="0.25">
      <c r="A99" s="34" t="s">
        <v>199</v>
      </c>
      <c r="B99" s="125"/>
      <c r="C99" s="105"/>
      <c r="D99" s="85">
        <v>484140</v>
      </c>
      <c r="E99" s="87"/>
    </row>
    <row r="100" spans="1:5" ht="30" x14ac:dyDescent="0.25">
      <c r="A100" s="34" t="s">
        <v>200</v>
      </c>
      <c r="B100" s="125"/>
      <c r="C100" s="105"/>
      <c r="D100" s="85">
        <v>515763</v>
      </c>
      <c r="E100" s="87"/>
    </row>
    <row r="101" spans="1:5" ht="30" x14ac:dyDescent="0.25">
      <c r="A101" s="34" t="s">
        <v>201</v>
      </c>
      <c r="B101" s="125"/>
      <c r="C101" s="105"/>
      <c r="D101" s="85">
        <v>604338</v>
      </c>
      <c r="E101" s="87"/>
    </row>
    <row r="102" spans="1:5" ht="30" x14ac:dyDescent="0.25">
      <c r="A102" s="34" t="s">
        <v>202</v>
      </c>
      <c r="B102" s="125"/>
      <c r="C102" s="105"/>
      <c r="D102" s="85">
        <v>583019</v>
      </c>
      <c r="E102" s="87"/>
    </row>
    <row r="103" spans="1:5" ht="30" x14ac:dyDescent="0.25">
      <c r="A103" s="34" t="s">
        <v>203</v>
      </c>
      <c r="B103" s="125"/>
      <c r="C103" s="105"/>
      <c r="D103" s="85">
        <v>679580</v>
      </c>
      <c r="E103" s="87"/>
    </row>
    <row r="104" spans="1:5" ht="30" x14ac:dyDescent="0.25">
      <c r="A104" s="34" t="s">
        <v>204</v>
      </c>
      <c r="B104" s="125"/>
      <c r="C104" s="105"/>
      <c r="D104" s="85">
        <v>732110</v>
      </c>
      <c r="E104" s="87"/>
    </row>
    <row r="105" spans="1:5" ht="30" x14ac:dyDescent="0.25">
      <c r="A105" s="34" t="s">
        <v>205</v>
      </c>
      <c r="B105" s="125"/>
      <c r="C105" s="105"/>
      <c r="D105" s="85">
        <v>2133544</v>
      </c>
      <c r="E105" s="87"/>
    </row>
    <row r="106" spans="1:5" ht="30" x14ac:dyDescent="0.25">
      <c r="A106" s="34" t="s">
        <v>206</v>
      </c>
      <c r="B106" s="125"/>
      <c r="C106" s="105"/>
      <c r="D106" s="85">
        <v>2149215</v>
      </c>
      <c r="E106" s="87"/>
    </row>
    <row r="107" spans="1:5" ht="30" x14ac:dyDescent="0.25">
      <c r="A107" s="34" t="s">
        <v>207</v>
      </c>
      <c r="B107" s="125"/>
      <c r="C107" s="105"/>
      <c r="D107" s="85">
        <v>2152338</v>
      </c>
      <c r="E107" s="87"/>
    </row>
    <row r="108" spans="1:5" ht="30" x14ac:dyDescent="0.25">
      <c r="A108" s="34" t="s">
        <v>208</v>
      </c>
      <c r="B108" s="125"/>
      <c r="C108" s="105"/>
      <c r="D108" s="85">
        <v>2179898</v>
      </c>
      <c r="E108" s="87"/>
    </row>
    <row r="109" spans="1:5" ht="30" x14ac:dyDescent="0.25">
      <c r="A109" s="34" t="s">
        <v>209</v>
      </c>
      <c r="B109" s="125"/>
      <c r="C109" s="105"/>
      <c r="D109" s="85">
        <v>2240337</v>
      </c>
      <c r="E109" s="87"/>
    </row>
    <row r="110" spans="1:5" ht="30" x14ac:dyDescent="0.25">
      <c r="A110" s="34" t="s">
        <v>210</v>
      </c>
      <c r="B110" s="125"/>
      <c r="C110" s="105"/>
      <c r="D110" s="85">
        <v>2269227</v>
      </c>
      <c r="E110" s="87"/>
    </row>
    <row r="111" spans="1:5" ht="30" x14ac:dyDescent="0.25">
      <c r="A111" s="34" t="s">
        <v>211</v>
      </c>
      <c r="B111" s="125"/>
      <c r="C111" s="105"/>
      <c r="D111" s="85">
        <v>2298513</v>
      </c>
      <c r="E111" s="87"/>
    </row>
    <row r="112" spans="1:5" ht="30" x14ac:dyDescent="0.25">
      <c r="A112" s="34" t="s">
        <v>212</v>
      </c>
      <c r="B112" s="125"/>
      <c r="C112" s="105"/>
      <c r="D112" s="85">
        <v>2310334</v>
      </c>
      <c r="E112" s="87"/>
    </row>
    <row r="113" spans="1:5" ht="30" x14ac:dyDescent="0.25">
      <c r="A113" s="34" t="s">
        <v>213</v>
      </c>
      <c r="B113" s="125"/>
      <c r="C113" s="105"/>
      <c r="D113" s="85">
        <v>2389562</v>
      </c>
      <c r="E113" s="87"/>
    </row>
    <row r="114" spans="1:5" ht="30" x14ac:dyDescent="0.25">
      <c r="A114" s="34" t="s">
        <v>214</v>
      </c>
      <c r="B114" s="125"/>
      <c r="C114" s="105"/>
      <c r="D114" s="85">
        <v>2377438</v>
      </c>
      <c r="E114" s="87"/>
    </row>
    <row r="115" spans="1:5" ht="30" x14ac:dyDescent="0.25">
      <c r="A115" s="34" t="s">
        <v>215</v>
      </c>
      <c r="B115" s="125"/>
      <c r="C115" s="105"/>
      <c r="D115" s="85">
        <v>2473999</v>
      </c>
      <c r="E115" s="87"/>
    </row>
    <row r="116" spans="1:5" ht="30" x14ac:dyDescent="0.25">
      <c r="A116" s="34" t="s">
        <v>216</v>
      </c>
      <c r="B116" s="125"/>
      <c r="C116" s="105"/>
      <c r="D116" s="85">
        <v>2526530</v>
      </c>
      <c r="E116" s="87"/>
    </row>
    <row r="117" spans="1:5" ht="60" x14ac:dyDescent="0.25">
      <c r="A117" s="34" t="s">
        <v>108</v>
      </c>
      <c r="B117" s="126" t="s">
        <v>122</v>
      </c>
      <c r="C117" s="104" t="s">
        <v>101</v>
      </c>
      <c r="D117" s="85">
        <f>D119+D120+D121+D122</f>
        <v>2521.7201823363407</v>
      </c>
      <c r="E117" s="86">
        <f>E119+E120+E121+E122</f>
        <v>2253.3933446618121</v>
      </c>
    </row>
    <row r="118" spans="1:5" x14ac:dyDescent="0.25">
      <c r="A118" s="34" t="s">
        <v>103</v>
      </c>
      <c r="B118" s="127"/>
      <c r="C118" s="105"/>
      <c r="D118" s="85"/>
      <c r="E118" s="86"/>
    </row>
    <row r="119" spans="1:5" ht="30" x14ac:dyDescent="0.25">
      <c r="A119" s="33" t="s">
        <v>104</v>
      </c>
      <c r="B119" s="127"/>
      <c r="C119" s="105"/>
      <c r="D119" s="85">
        <v>848.8648665164269</v>
      </c>
      <c r="E119" s="86">
        <f>D119</f>
        <v>848.8648665164269</v>
      </c>
    </row>
    <row r="120" spans="1:5" x14ac:dyDescent="0.25">
      <c r="A120" s="33" t="s">
        <v>105</v>
      </c>
      <c r="B120" s="127"/>
      <c r="C120" s="105"/>
      <c r="D120" s="85">
        <v>523.48114204262379</v>
      </c>
      <c r="E120" s="86">
        <f t="shared" ref="E120" si="3">D120</f>
        <v>523.48114204262379</v>
      </c>
    </row>
    <row r="121" spans="1:5" ht="45" x14ac:dyDescent="0.25">
      <c r="A121" s="33" t="s">
        <v>106</v>
      </c>
      <c r="B121" s="127"/>
      <c r="C121" s="105"/>
      <c r="D121" s="85">
        <f>D64</f>
        <v>268.32683767452835</v>
      </c>
      <c r="E121" s="86"/>
    </row>
    <row r="122" spans="1:5" ht="60" x14ac:dyDescent="0.25">
      <c r="A122" s="33" t="s">
        <v>107</v>
      </c>
      <c r="B122" s="127"/>
      <c r="C122" s="123"/>
      <c r="D122" s="85">
        <v>881.04733610276151</v>
      </c>
      <c r="E122" s="86">
        <f t="shared" ref="E122" si="4">D122</f>
        <v>881.04733610276151</v>
      </c>
    </row>
    <row r="123" spans="1:5" ht="45" x14ac:dyDescent="0.25">
      <c r="A123" s="34" t="s">
        <v>128</v>
      </c>
      <c r="B123" s="127"/>
      <c r="C123" s="104" t="s">
        <v>109</v>
      </c>
      <c r="D123" s="128"/>
      <c r="E123" s="129"/>
    </row>
    <row r="124" spans="1:5" x14ac:dyDescent="0.25">
      <c r="A124" s="34" t="s">
        <v>217</v>
      </c>
      <c r="B124" s="127"/>
      <c r="C124" s="105"/>
      <c r="D124" s="85">
        <v>894452</v>
      </c>
      <c r="E124" s="87"/>
    </row>
    <row r="125" spans="1:5" x14ac:dyDescent="0.25">
      <c r="A125" s="34" t="s">
        <v>218</v>
      </c>
      <c r="B125" s="127"/>
      <c r="C125" s="105"/>
      <c r="D125" s="85">
        <v>902965</v>
      </c>
      <c r="E125" s="87"/>
    </row>
    <row r="126" spans="1:5" x14ac:dyDescent="0.25">
      <c r="A126" s="34" t="s">
        <v>219</v>
      </c>
      <c r="B126" s="127"/>
      <c r="C126" s="105"/>
      <c r="D126" s="85">
        <v>914477</v>
      </c>
      <c r="E126" s="87"/>
    </row>
    <row r="127" spans="1:5" x14ac:dyDescent="0.25">
      <c r="A127" s="34" t="s">
        <v>220</v>
      </c>
      <c r="B127" s="127"/>
      <c r="C127" s="105"/>
      <c r="D127" s="85">
        <v>923168</v>
      </c>
      <c r="E127" s="87"/>
    </row>
    <row r="128" spans="1:5" x14ac:dyDescent="0.25">
      <c r="A128" s="34" t="s">
        <v>221</v>
      </c>
      <c r="B128" s="127"/>
      <c r="C128" s="105"/>
      <c r="D128" s="85">
        <v>938375</v>
      </c>
      <c r="E128" s="87"/>
    </row>
    <row r="129" spans="1:5" x14ac:dyDescent="0.25">
      <c r="A129" s="34" t="s">
        <v>222</v>
      </c>
      <c r="B129" s="127"/>
      <c r="C129" s="105"/>
      <c r="D129" s="85">
        <v>955366</v>
      </c>
      <c r="E129" s="87"/>
    </row>
    <row r="130" spans="1:5" x14ac:dyDescent="0.25">
      <c r="A130" s="34" t="s">
        <v>223</v>
      </c>
      <c r="B130" s="127"/>
      <c r="C130" s="105"/>
      <c r="D130" s="85">
        <v>978415</v>
      </c>
      <c r="E130" s="87"/>
    </row>
    <row r="131" spans="1:5" x14ac:dyDescent="0.25">
      <c r="A131" s="34" t="s">
        <v>224</v>
      </c>
      <c r="B131" s="127"/>
      <c r="C131" s="105"/>
      <c r="D131" s="85">
        <v>1179773</v>
      </c>
      <c r="E131" s="87"/>
    </row>
    <row r="132" spans="1:5" x14ac:dyDescent="0.25">
      <c r="A132" s="34" t="s">
        <v>225</v>
      </c>
      <c r="B132" s="127"/>
      <c r="C132" s="105"/>
      <c r="D132" s="85">
        <v>1210008</v>
      </c>
      <c r="E132" s="87"/>
    </row>
    <row r="133" spans="1:5" x14ac:dyDescent="0.25">
      <c r="A133" s="34" t="s">
        <v>226</v>
      </c>
      <c r="B133" s="127"/>
      <c r="C133" s="105"/>
      <c r="D133" s="85">
        <v>1246827</v>
      </c>
      <c r="E133" s="87"/>
    </row>
    <row r="134" spans="1:5" x14ac:dyDescent="0.25">
      <c r="A134" s="34" t="s">
        <v>227</v>
      </c>
      <c r="B134" s="127"/>
      <c r="C134" s="105"/>
      <c r="D134" s="85">
        <v>1289805</v>
      </c>
      <c r="E134" s="87"/>
    </row>
    <row r="135" spans="1:5" ht="45" x14ac:dyDescent="0.25">
      <c r="A135" s="34" t="s">
        <v>129</v>
      </c>
      <c r="B135" s="127"/>
      <c r="C135" s="104" t="s">
        <v>109</v>
      </c>
      <c r="D135" s="128"/>
      <c r="E135" s="129"/>
    </row>
    <row r="136" spans="1:5" ht="30" x14ac:dyDescent="0.25">
      <c r="A136" s="34" t="s">
        <v>228</v>
      </c>
      <c r="B136" s="127"/>
      <c r="C136" s="105"/>
      <c r="D136" s="85">
        <v>2247430</v>
      </c>
      <c r="E136" s="87"/>
    </row>
    <row r="137" spans="1:5" ht="30" x14ac:dyDescent="0.25">
      <c r="A137" s="34" t="s">
        <v>229</v>
      </c>
      <c r="B137" s="127"/>
      <c r="C137" s="105"/>
      <c r="D137" s="85">
        <v>2260864</v>
      </c>
      <c r="E137" s="87"/>
    </row>
    <row r="138" spans="1:5" ht="30" x14ac:dyDescent="0.25">
      <c r="A138" s="34" t="s">
        <v>230</v>
      </c>
      <c r="B138" s="127"/>
      <c r="C138" s="105"/>
      <c r="D138" s="85">
        <v>2277428</v>
      </c>
      <c r="E138" s="87"/>
    </row>
    <row r="139" spans="1:5" ht="30" x14ac:dyDescent="0.25">
      <c r="A139" s="34" t="s">
        <v>231</v>
      </c>
      <c r="B139" s="127"/>
      <c r="C139" s="105"/>
      <c r="D139" s="85">
        <v>2290543</v>
      </c>
      <c r="E139" s="87"/>
    </row>
    <row r="140" spans="1:5" ht="30" x14ac:dyDescent="0.25">
      <c r="A140" s="34" t="s">
        <v>232</v>
      </c>
      <c r="B140" s="127"/>
      <c r="C140" s="105"/>
      <c r="D140" s="85">
        <v>2335084</v>
      </c>
      <c r="E140" s="87"/>
    </row>
    <row r="141" spans="1:5" ht="30" x14ac:dyDescent="0.25">
      <c r="A141" s="34" t="s">
        <v>233</v>
      </c>
      <c r="B141" s="127"/>
      <c r="C141" s="105"/>
      <c r="D141" s="85">
        <v>2351959</v>
      </c>
      <c r="E141" s="87"/>
    </row>
    <row r="142" spans="1:5" ht="30" x14ac:dyDescent="0.25">
      <c r="A142" s="34" t="s">
        <v>234</v>
      </c>
      <c r="B142" s="127"/>
      <c r="C142" s="105"/>
      <c r="D142" s="85">
        <v>2383010</v>
      </c>
      <c r="E142" s="87"/>
    </row>
    <row r="143" spans="1:5" ht="30" x14ac:dyDescent="0.25">
      <c r="A143" s="34" t="s">
        <v>235</v>
      </c>
      <c r="B143" s="127"/>
      <c r="C143" s="105"/>
      <c r="D143" s="85">
        <v>2408484</v>
      </c>
      <c r="E143" s="87"/>
    </row>
    <row r="144" spans="1:5" ht="30" x14ac:dyDescent="0.25">
      <c r="A144" s="34" t="s">
        <v>236</v>
      </c>
      <c r="B144" s="127"/>
      <c r="C144" s="105"/>
      <c r="D144" s="85">
        <v>2468101</v>
      </c>
      <c r="E144" s="87"/>
    </row>
    <row r="145" spans="1:5" ht="30" x14ac:dyDescent="0.25">
      <c r="A145" s="34" t="s">
        <v>237</v>
      </c>
      <c r="B145" s="127"/>
      <c r="C145" s="105"/>
      <c r="D145" s="85">
        <v>2522363</v>
      </c>
      <c r="E145" s="87"/>
    </row>
    <row r="146" spans="1:5" ht="30" x14ac:dyDescent="0.25">
      <c r="A146" s="34" t="s">
        <v>238</v>
      </c>
      <c r="B146" s="127"/>
      <c r="C146" s="105"/>
      <c r="D146" s="85">
        <v>8329841</v>
      </c>
      <c r="E146" s="87"/>
    </row>
    <row r="147" spans="1:5" ht="30" x14ac:dyDescent="0.25">
      <c r="A147" s="34" t="s">
        <v>239</v>
      </c>
      <c r="B147" s="127"/>
      <c r="C147" s="105"/>
      <c r="D147" s="85">
        <v>8343276</v>
      </c>
      <c r="E147" s="87"/>
    </row>
    <row r="148" spans="1:5" ht="30" x14ac:dyDescent="0.25">
      <c r="A148" s="34" t="s">
        <v>240</v>
      </c>
      <c r="B148" s="127"/>
      <c r="C148" s="105"/>
      <c r="D148" s="85">
        <v>8359048</v>
      </c>
      <c r="E148" s="87"/>
    </row>
    <row r="149" spans="1:5" ht="30" x14ac:dyDescent="0.25">
      <c r="A149" s="34" t="s">
        <v>241</v>
      </c>
      <c r="B149" s="127"/>
      <c r="C149" s="105"/>
      <c r="D149" s="85">
        <v>8372162</v>
      </c>
      <c r="E149" s="87"/>
    </row>
    <row r="150" spans="1:5" ht="30" x14ac:dyDescent="0.25">
      <c r="A150" s="34" t="s">
        <v>242</v>
      </c>
      <c r="B150" s="127"/>
      <c r="C150" s="105"/>
      <c r="D150" s="85">
        <v>8415675</v>
      </c>
      <c r="E150" s="87"/>
    </row>
    <row r="151" spans="1:5" ht="30" x14ac:dyDescent="0.25">
      <c r="A151" s="34" t="s">
        <v>243</v>
      </c>
      <c r="B151" s="127"/>
      <c r="C151" s="105"/>
      <c r="D151" s="85">
        <v>8432550</v>
      </c>
      <c r="E151" s="87"/>
    </row>
    <row r="152" spans="1:5" ht="30" x14ac:dyDescent="0.25">
      <c r="A152" s="34" t="s">
        <v>244</v>
      </c>
      <c r="B152" s="127"/>
      <c r="C152" s="105"/>
      <c r="D152" s="85">
        <v>8465052</v>
      </c>
      <c r="E152" s="87"/>
    </row>
    <row r="153" spans="1:5" ht="30" x14ac:dyDescent="0.25">
      <c r="A153" s="34" t="s">
        <v>245</v>
      </c>
      <c r="B153" s="127"/>
      <c r="C153" s="105"/>
      <c r="D153" s="85">
        <v>8489244</v>
      </c>
      <c r="E153" s="87"/>
    </row>
    <row r="154" spans="1:5" ht="30" x14ac:dyDescent="0.25">
      <c r="A154" s="34" t="s">
        <v>246</v>
      </c>
      <c r="B154" s="127"/>
      <c r="C154" s="105"/>
      <c r="D154" s="85">
        <v>8548860</v>
      </c>
      <c r="E154" s="87"/>
    </row>
    <row r="155" spans="1:5" ht="30" x14ac:dyDescent="0.25">
      <c r="A155" s="34" t="s">
        <v>247</v>
      </c>
      <c r="B155" s="127"/>
      <c r="C155" s="105"/>
      <c r="D155" s="85">
        <v>8597418</v>
      </c>
      <c r="E155" s="87"/>
    </row>
    <row r="156" spans="1:5" ht="30" x14ac:dyDescent="0.25">
      <c r="A156" s="34" t="s">
        <v>248</v>
      </c>
      <c r="B156" s="127"/>
      <c r="C156" s="105"/>
      <c r="D156" s="85">
        <v>2448461</v>
      </c>
      <c r="E156" s="87"/>
    </row>
    <row r="157" spans="1:5" ht="30" x14ac:dyDescent="0.25">
      <c r="A157" s="34" t="s">
        <v>249</v>
      </c>
      <c r="B157" s="127"/>
      <c r="C157" s="105"/>
      <c r="D157" s="85">
        <v>2475325</v>
      </c>
      <c r="E157" s="87"/>
    </row>
    <row r="158" spans="1:5" ht="30" x14ac:dyDescent="0.25">
      <c r="A158" s="34" t="s">
        <v>250</v>
      </c>
      <c r="B158" s="127"/>
      <c r="C158" s="105"/>
      <c r="D158" s="85">
        <v>2508456</v>
      </c>
      <c r="E158" s="87"/>
    </row>
    <row r="159" spans="1:5" ht="30" x14ac:dyDescent="0.25">
      <c r="A159" s="34" t="s">
        <v>251</v>
      </c>
      <c r="B159" s="127"/>
      <c r="C159" s="105"/>
      <c r="D159" s="85">
        <v>2534686</v>
      </c>
      <c r="E159" s="87"/>
    </row>
    <row r="160" spans="1:5" ht="30" x14ac:dyDescent="0.25">
      <c r="A160" s="34" t="s">
        <v>252</v>
      </c>
      <c r="B160" s="127"/>
      <c r="C160" s="105"/>
      <c r="D160" s="85">
        <v>2623768</v>
      </c>
      <c r="E160" s="87"/>
    </row>
    <row r="161" spans="1:5" ht="30" x14ac:dyDescent="0.25">
      <c r="A161" s="34" t="s">
        <v>253</v>
      </c>
      <c r="B161" s="127"/>
      <c r="C161" s="105"/>
      <c r="D161" s="85">
        <v>2657519</v>
      </c>
      <c r="E161" s="87"/>
    </row>
    <row r="162" spans="1:5" ht="30" x14ac:dyDescent="0.25">
      <c r="A162" s="34" t="s">
        <v>254</v>
      </c>
      <c r="B162" s="127"/>
      <c r="C162" s="105"/>
      <c r="D162" s="85">
        <v>2719618</v>
      </c>
      <c r="E162" s="87"/>
    </row>
    <row r="163" spans="1:5" ht="30" x14ac:dyDescent="0.25">
      <c r="A163" s="34" t="s">
        <v>255</v>
      </c>
      <c r="B163" s="127"/>
      <c r="C163" s="105"/>
      <c r="D163" s="85">
        <v>2770570</v>
      </c>
      <c r="E163" s="87"/>
    </row>
    <row r="164" spans="1:5" ht="30" x14ac:dyDescent="0.25">
      <c r="A164" s="34" t="s">
        <v>256</v>
      </c>
      <c r="B164" s="127"/>
      <c r="C164" s="105"/>
      <c r="D164" s="85">
        <v>2889801</v>
      </c>
      <c r="E164" s="87"/>
    </row>
    <row r="165" spans="1:5" ht="30" x14ac:dyDescent="0.25">
      <c r="A165" s="34" t="s">
        <v>257</v>
      </c>
      <c r="B165" s="127"/>
      <c r="C165" s="105"/>
      <c r="D165" s="85">
        <v>2998324</v>
      </c>
      <c r="E165" s="87"/>
    </row>
    <row r="166" spans="1:5" ht="30" x14ac:dyDescent="0.25">
      <c r="A166" s="34" t="s">
        <v>205</v>
      </c>
      <c r="B166" s="127"/>
      <c r="C166" s="105"/>
      <c r="D166" s="85">
        <v>16655522</v>
      </c>
      <c r="E166" s="87"/>
    </row>
    <row r="167" spans="1:5" ht="30" x14ac:dyDescent="0.25">
      <c r="A167" s="34" t="s">
        <v>206</v>
      </c>
      <c r="B167" s="127"/>
      <c r="C167" s="105"/>
      <c r="D167" s="85">
        <v>16682386</v>
      </c>
      <c r="E167" s="87"/>
    </row>
    <row r="168" spans="1:5" ht="30" x14ac:dyDescent="0.25">
      <c r="A168" s="34" t="s">
        <v>207</v>
      </c>
      <c r="B168" s="127"/>
      <c r="C168" s="105"/>
      <c r="D168" s="85">
        <v>16713935</v>
      </c>
      <c r="E168" s="87"/>
    </row>
    <row r="169" spans="1:5" ht="30" x14ac:dyDescent="0.25">
      <c r="A169" s="34" t="s">
        <v>208</v>
      </c>
      <c r="B169" s="127"/>
      <c r="C169" s="105"/>
      <c r="D169" s="85">
        <v>16740165</v>
      </c>
      <c r="E169" s="87"/>
    </row>
    <row r="170" spans="1:5" ht="30" x14ac:dyDescent="0.25">
      <c r="A170" s="34" t="s">
        <v>209</v>
      </c>
      <c r="B170" s="127"/>
      <c r="C170" s="105"/>
      <c r="D170" s="85">
        <v>16827185</v>
      </c>
      <c r="E170" s="87"/>
    </row>
    <row r="171" spans="1:5" ht="30" x14ac:dyDescent="0.25">
      <c r="A171" s="34" t="s">
        <v>210</v>
      </c>
      <c r="B171" s="127"/>
      <c r="C171" s="105"/>
      <c r="D171" s="85">
        <v>16860936</v>
      </c>
      <c r="E171" s="87"/>
    </row>
    <row r="172" spans="1:5" ht="30" x14ac:dyDescent="0.25">
      <c r="A172" s="34" t="s">
        <v>211</v>
      </c>
      <c r="B172" s="127"/>
      <c r="C172" s="105"/>
      <c r="D172" s="85">
        <v>16925943</v>
      </c>
      <c r="E172" s="87"/>
    </row>
    <row r="173" spans="1:5" ht="30" x14ac:dyDescent="0.25">
      <c r="A173" s="34" t="s">
        <v>212</v>
      </c>
      <c r="B173" s="127"/>
      <c r="C173" s="105"/>
      <c r="D173" s="85">
        <v>16974326</v>
      </c>
      <c r="E173" s="87"/>
    </row>
    <row r="174" spans="1:5" ht="30" x14ac:dyDescent="0.25">
      <c r="A174" s="34" t="s">
        <v>213</v>
      </c>
      <c r="B174" s="127"/>
      <c r="C174" s="105"/>
      <c r="D174" s="85">
        <v>17093558</v>
      </c>
      <c r="E174" s="87"/>
    </row>
    <row r="175" spans="1:5" ht="30" x14ac:dyDescent="0.25">
      <c r="A175" s="34" t="s">
        <v>214</v>
      </c>
      <c r="B175" s="127"/>
      <c r="C175" s="105"/>
      <c r="D175" s="85">
        <v>17190671</v>
      </c>
      <c r="E175" s="87"/>
    </row>
    <row r="176" spans="1:5" ht="60" x14ac:dyDescent="0.25">
      <c r="A176" s="34" t="s">
        <v>108</v>
      </c>
      <c r="B176" s="126" t="s">
        <v>123</v>
      </c>
      <c r="C176" s="104" t="s">
        <v>101</v>
      </c>
      <c r="D176" s="85">
        <f>D178+D179+D180+D181</f>
        <v>2521.7201823363407</v>
      </c>
      <c r="E176" s="86">
        <f>E178+E179+E180+E181</f>
        <v>2253.3933446618121</v>
      </c>
    </row>
    <row r="177" spans="1:5" x14ac:dyDescent="0.25">
      <c r="A177" s="34" t="s">
        <v>103</v>
      </c>
      <c r="B177" s="127"/>
      <c r="C177" s="105"/>
      <c r="D177" s="85"/>
      <c r="E177" s="86"/>
    </row>
    <row r="178" spans="1:5" ht="30" x14ac:dyDescent="0.25">
      <c r="A178" s="33" t="s">
        <v>104</v>
      </c>
      <c r="B178" s="127"/>
      <c r="C178" s="105"/>
      <c r="D178" s="85">
        <v>848.8648665164269</v>
      </c>
      <c r="E178" s="86">
        <f>D178</f>
        <v>848.8648665164269</v>
      </c>
    </row>
    <row r="179" spans="1:5" x14ac:dyDescent="0.25">
      <c r="A179" s="33" t="s">
        <v>105</v>
      </c>
      <c r="B179" s="127"/>
      <c r="C179" s="105"/>
      <c r="D179" s="85">
        <v>523.48114204262379</v>
      </c>
      <c r="E179" s="86">
        <f t="shared" ref="E179" si="5">D179</f>
        <v>523.48114204262379</v>
      </c>
    </row>
    <row r="180" spans="1:5" ht="45" x14ac:dyDescent="0.25">
      <c r="A180" s="33" t="s">
        <v>106</v>
      </c>
      <c r="B180" s="127"/>
      <c r="C180" s="105"/>
      <c r="D180" s="85">
        <f>D121</f>
        <v>268.32683767452835</v>
      </c>
      <c r="E180" s="86"/>
    </row>
    <row r="181" spans="1:5" ht="60" x14ac:dyDescent="0.25">
      <c r="A181" s="33" t="s">
        <v>107</v>
      </c>
      <c r="B181" s="127"/>
      <c r="C181" s="123"/>
      <c r="D181" s="85">
        <v>881.04733610276151</v>
      </c>
      <c r="E181" s="86">
        <f t="shared" ref="E181" si="6">D181</f>
        <v>881.04733610276151</v>
      </c>
    </row>
    <row r="182" spans="1:5" ht="45" x14ac:dyDescent="0.25">
      <c r="A182" s="34" t="s">
        <v>128</v>
      </c>
      <c r="B182" s="127"/>
      <c r="C182" s="104" t="s">
        <v>109</v>
      </c>
      <c r="D182" s="128"/>
      <c r="E182" s="129"/>
    </row>
    <row r="183" spans="1:5" x14ac:dyDescent="0.25">
      <c r="A183" s="34" t="s">
        <v>218</v>
      </c>
      <c r="B183" s="127"/>
      <c r="C183" s="105"/>
      <c r="D183" s="85">
        <v>1386861.53</v>
      </c>
      <c r="E183" s="87"/>
    </row>
    <row r="184" spans="1:5" x14ac:dyDescent="0.25">
      <c r="A184" s="34" t="s">
        <v>219</v>
      </c>
      <c r="B184" s="127"/>
      <c r="C184" s="105"/>
      <c r="D184" s="85">
        <v>1386861.53</v>
      </c>
      <c r="E184" s="87"/>
    </row>
    <row r="185" spans="1:5" x14ac:dyDescent="0.25">
      <c r="A185" s="34" t="s">
        <v>258</v>
      </c>
      <c r="B185" s="127"/>
      <c r="C185" s="105"/>
      <c r="D185" s="85">
        <v>1386861.53</v>
      </c>
      <c r="E185" s="87"/>
    </row>
    <row r="186" spans="1:5" x14ac:dyDescent="0.25">
      <c r="A186" s="34" t="s">
        <v>221</v>
      </c>
      <c r="B186" s="127"/>
      <c r="C186" s="105"/>
      <c r="D186" s="85">
        <v>1386861.53</v>
      </c>
      <c r="E186" s="87"/>
    </row>
    <row r="187" spans="1:5" x14ac:dyDescent="0.25">
      <c r="A187" s="34" t="s">
        <v>259</v>
      </c>
      <c r="B187" s="127"/>
      <c r="C187" s="105"/>
      <c r="D187" s="85">
        <v>2144480.44</v>
      </c>
      <c r="E187" s="87"/>
    </row>
    <row r="188" spans="1:5" x14ac:dyDescent="0.25">
      <c r="A188" s="34" t="s">
        <v>223</v>
      </c>
      <c r="B188" s="127"/>
      <c r="C188" s="105"/>
      <c r="D188" s="85">
        <v>2144480.44</v>
      </c>
      <c r="E188" s="87"/>
    </row>
    <row r="189" spans="1:5" x14ac:dyDescent="0.25">
      <c r="A189" s="34" t="s">
        <v>224</v>
      </c>
      <c r="B189" s="127"/>
      <c r="C189" s="105"/>
      <c r="D189" s="85">
        <v>2055440.7</v>
      </c>
      <c r="E189" s="87"/>
    </row>
    <row r="190" spans="1:5" x14ac:dyDescent="0.25">
      <c r="A190" s="34" t="s">
        <v>225</v>
      </c>
      <c r="B190" s="127"/>
      <c r="C190" s="105"/>
      <c r="D190" s="85">
        <v>2055440.7</v>
      </c>
      <c r="E190" s="87"/>
    </row>
    <row r="191" spans="1:5" x14ac:dyDescent="0.25">
      <c r="A191" s="34" t="s">
        <v>226</v>
      </c>
      <c r="B191" s="127"/>
      <c r="C191" s="105"/>
      <c r="D191" s="85">
        <v>2789628.08</v>
      </c>
      <c r="E191" s="87"/>
    </row>
    <row r="192" spans="1:5" x14ac:dyDescent="0.25">
      <c r="A192" s="34" t="s">
        <v>227</v>
      </c>
      <c r="B192" s="127"/>
      <c r="C192" s="105"/>
      <c r="D192" s="85">
        <v>2789628.08</v>
      </c>
      <c r="E192" s="87"/>
    </row>
    <row r="193" spans="1:5" ht="45" x14ac:dyDescent="0.25">
      <c r="A193" s="34" t="s">
        <v>129</v>
      </c>
      <c r="B193" s="127"/>
      <c r="C193" s="104" t="s">
        <v>109</v>
      </c>
      <c r="D193" s="128"/>
      <c r="E193" s="129"/>
    </row>
    <row r="194" spans="1:5" ht="30" x14ac:dyDescent="0.25">
      <c r="A194" s="34" t="s">
        <v>233</v>
      </c>
      <c r="B194" s="127"/>
      <c r="C194" s="105"/>
      <c r="D194" s="85">
        <v>4748354</v>
      </c>
      <c r="E194" s="87"/>
    </row>
    <row r="195" spans="1:5" ht="30" x14ac:dyDescent="0.25">
      <c r="A195" s="34" t="s">
        <v>234</v>
      </c>
      <c r="B195" s="127"/>
      <c r="C195" s="105"/>
      <c r="D195" s="85">
        <v>4840219</v>
      </c>
      <c r="E195" s="87"/>
    </row>
    <row r="196" spans="1:5" ht="30" x14ac:dyDescent="0.25">
      <c r="A196" s="34" t="s">
        <v>243</v>
      </c>
      <c r="B196" s="127"/>
      <c r="C196" s="105"/>
      <c r="D196" s="85">
        <v>9689944</v>
      </c>
      <c r="E196" s="87"/>
    </row>
    <row r="197" spans="1:5" ht="30" x14ac:dyDescent="0.25">
      <c r="A197" s="34" t="s">
        <v>244</v>
      </c>
      <c r="B197" s="127"/>
      <c r="C197" s="105"/>
      <c r="D197" s="85">
        <v>9787634</v>
      </c>
      <c r="E197" s="87"/>
    </row>
    <row r="198" spans="1:5" ht="30" x14ac:dyDescent="0.25">
      <c r="A198" s="34" t="s">
        <v>253</v>
      </c>
      <c r="B198" s="127"/>
      <c r="C198" s="105"/>
      <c r="D198" s="85">
        <v>7447819</v>
      </c>
      <c r="E198" s="87"/>
    </row>
    <row r="199" spans="1:5" ht="30" x14ac:dyDescent="0.25">
      <c r="A199" s="34" t="s">
        <v>254</v>
      </c>
      <c r="B199" s="127"/>
      <c r="C199" s="105"/>
      <c r="D199" s="85">
        <v>7631549</v>
      </c>
      <c r="E199" s="87"/>
    </row>
    <row r="200" spans="1:5" ht="30" x14ac:dyDescent="0.25">
      <c r="A200" s="34" t="s">
        <v>210</v>
      </c>
      <c r="B200" s="127"/>
      <c r="C200" s="105"/>
      <c r="D200" s="85">
        <v>19379519</v>
      </c>
      <c r="E200" s="87"/>
    </row>
    <row r="201" spans="1:5" ht="30" x14ac:dyDescent="0.25">
      <c r="A201" s="34" t="s">
        <v>211</v>
      </c>
      <c r="B201" s="127"/>
      <c r="C201" s="105"/>
      <c r="D201" s="85">
        <v>19543223</v>
      </c>
      <c r="E201" s="87"/>
    </row>
    <row r="202" spans="1:5" x14ac:dyDescent="0.25">
      <c r="A202" s="116" t="s">
        <v>127</v>
      </c>
      <c r="B202" s="117"/>
      <c r="C202" s="117"/>
      <c r="D202" s="117"/>
      <c r="E202" s="118"/>
    </row>
    <row r="203" spans="1:5" x14ac:dyDescent="0.25">
      <c r="A203" s="71" t="s">
        <v>124</v>
      </c>
      <c r="B203" s="136" t="s">
        <v>125</v>
      </c>
      <c r="C203" s="137"/>
      <c r="D203" s="119"/>
      <c r="E203" s="120"/>
    </row>
    <row r="204" spans="1:5" x14ac:dyDescent="0.25">
      <c r="A204" s="69" t="s">
        <v>260</v>
      </c>
      <c r="B204" s="134" t="s">
        <v>126</v>
      </c>
      <c r="C204" s="104" t="s">
        <v>111</v>
      </c>
      <c r="D204" s="85">
        <v>2680.5131249999999</v>
      </c>
      <c r="E204" s="88"/>
    </row>
    <row r="205" spans="1:5" x14ac:dyDescent="0.25">
      <c r="A205" s="69" t="s">
        <v>261</v>
      </c>
      <c r="B205" s="135"/>
      <c r="C205" s="105"/>
      <c r="D205" s="85">
        <v>3582.1432</v>
      </c>
      <c r="E205" s="88"/>
    </row>
    <row r="206" spans="1:5" x14ac:dyDescent="0.25">
      <c r="A206" s="69" t="s">
        <v>262</v>
      </c>
      <c r="B206" s="135"/>
      <c r="C206" s="105"/>
      <c r="D206" s="85">
        <v>2283.4952499999999</v>
      </c>
      <c r="E206" s="88"/>
    </row>
    <row r="207" spans="1:5" x14ac:dyDescent="0.25">
      <c r="A207" s="69" t="s">
        <v>263</v>
      </c>
      <c r="B207" s="135"/>
      <c r="C207" s="105"/>
      <c r="D207" s="85">
        <v>1518.0857142857144</v>
      </c>
      <c r="E207" s="88"/>
    </row>
    <row r="208" spans="1:5" x14ac:dyDescent="0.25">
      <c r="A208" s="69" t="s">
        <v>264</v>
      </c>
      <c r="B208" s="135"/>
      <c r="C208" s="105"/>
      <c r="D208" s="85">
        <v>1002.7986000000001</v>
      </c>
      <c r="E208" s="88"/>
    </row>
    <row r="209" spans="1:5" x14ac:dyDescent="0.25">
      <c r="A209" s="69" t="s">
        <v>265</v>
      </c>
      <c r="B209" s="135"/>
      <c r="C209" s="105"/>
      <c r="D209" s="85">
        <v>707.47212500000001</v>
      </c>
      <c r="E209" s="88"/>
    </row>
    <row r="210" spans="1:5" x14ac:dyDescent="0.25">
      <c r="A210" s="69" t="s">
        <v>266</v>
      </c>
      <c r="B210" s="135"/>
      <c r="C210" s="105"/>
      <c r="D210" s="85">
        <v>763.88699999999994</v>
      </c>
      <c r="E210" s="88"/>
    </row>
    <row r="211" spans="1:5" x14ac:dyDescent="0.25">
      <c r="A211" s="69" t="s">
        <v>267</v>
      </c>
      <c r="B211" s="135"/>
      <c r="C211" s="105"/>
      <c r="D211" s="85">
        <v>522.7192500000001</v>
      </c>
      <c r="E211" s="88"/>
    </row>
    <row r="212" spans="1:5" x14ac:dyDescent="0.25">
      <c r="A212" s="69" t="s">
        <v>268</v>
      </c>
      <c r="B212" s="135"/>
      <c r="C212" s="105"/>
      <c r="D212" s="85">
        <v>423.56167999999997</v>
      </c>
      <c r="E212" s="88"/>
    </row>
    <row r="213" spans="1:5" x14ac:dyDescent="0.25">
      <c r="A213" s="69" t="s">
        <v>269</v>
      </c>
      <c r="B213" s="135"/>
      <c r="C213" s="105"/>
      <c r="D213" s="85">
        <v>328.81939999999997</v>
      </c>
      <c r="E213" s="88"/>
    </row>
    <row r="214" spans="1:5" x14ac:dyDescent="0.25">
      <c r="A214" s="69" t="s">
        <v>270</v>
      </c>
      <c r="B214" s="135"/>
      <c r="C214" s="105"/>
      <c r="D214" s="85">
        <v>216.54547619047619</v>
      </c>
      <c r="E214" s="88"/>
    </row>
    <row r="215" spans="1:5" x14ac:dyDescent="0.25">
      <c r="A215" s="69" t="s">
        <v>271</v>
      </c>
      <c r="B215" s="135"/>
      <c r="C215" s="105"/>
      <c r="D215" s="85">
        <v>210.60693000000001</v>
      </c>
      <c r="E215" s="88"/>
    </row>
    <row r="216" spans="1:5" x14ac:dyDescent="0.25">
      <c r="A216" s="69" t="s">
        <v>272</v>
      </c>
      <c r="B216" s="135"/>
      <c r="C216" s="105"/>
      <c r="D216" s="85">
        <v>1650.6563000000001</v>
      </c>
      <c r="E216" s="88"/>
    </row>
    <row r="217" spans="1:5" x14ac:dyDescent="0.25">
      <c r="A217" s="69" t="s">
        <v>273</v>
      </c>
      <c r="B217" s="135"/>
      <c r="C217" s="105"/>
      <c r="D217" s="85">
        <v>570.63184374999992</v>
      </c>
      <c r="E217" s="88"/>
    </row>
    <row r="218" spans="1:5" x14ac:dyDescent="0.25">
      <c r="A218" s="69" t="s">
        <v>274</v>
      </c>
      <c r="B218" s="135"/>
      <c r="C218" s="105"/>
      <c r="D218" s="85">
        <v>396.56441999999998</v>
      </c>
      <c r="E218" s="88"/>
    </row>
    <row r="219" spans="1:5" x14ac:dyDescent="0.25">
      <c r="A219" s="69" t="s">
        <v>275</v>
      </c>
      <c r="B219" s="135"/>
      <c r="C219" s="105"/>
      <c r="D219" s="85">
        <v>276.64092499999998</v>
      </c>
      <c r="E219" s="88"/>
    </row>
    <row r="220" spans="1:5" x14ac:dyDescent="0.25">
      <c r="A220" s="69" t="s">
        <v>276</v>
      </c>
      <c r="B220" s="135"/>
      <c r="C220" s="105"/>
      <c r="D220" s="85">
        <v>200.77764285714287</v>
      </c>
      <c r="E220" s="88"/>
    </row>
    <row r="221" spans="1:5" x14ac:dyDescent="0.25">
      <c r="A221" s="69" t="s">
        <v>277</v>
      </c>
      <c r="B221" s="135"/>
      <c r="C221" s="105"/>
      <c r="D221" s="85">
        <v>217.504875</v>
      </c>
      <c r="E221" s="88"/>
    </row>
    <row r="222" spans="1:5" ht="30" x14ac:dyDescent="0.25">
      <c r="A222" s="69" t="s">
        <v>278</v>
      </c>
      <c r="B222" s="135"/>
      <c r="C222" s="105"/>
      <c r="D222" s="85">
        <v>1028.8044</v>
      </c>
      <c r="E222" s="88"/>
    </row>
    <row r="223" spans="1:5" ht="30" x14ac:dyDescent="0.25">
      <c r="A223" s="69" t="s">
        <v>279</v>
      </c>
      <c r="B223" s="135"/>
      <c r="C223" s="105"/>
      <c r="D223" s="85">
        <v>643.63687500000003</v>
      </c>
      <c r="E223" s="88"/>
    </row>
    <row r="224" spans="1:5" ht="30" x14ac:dyDescent="0.25">
      <c r="A224" s="69" t="s">
        <v>280</v>
      </c>
      <c r="B224" s="135"/>
      <c r="C224" s="105"/>
      <c r="D224" s="85">
        <v>416.60543999999999</v>
      </c>
      <c r="E224" s="88"/>
    </row>
    <row r="225" spans="1:5" ht="30" x14ac:dyDescent="0.25">
      <c r="A225" s="69" t="s">
        <v>281</v>
      </c>
      <c r="B225" s="135"/>
      <c r="C225" s="105"/>
      <c r="D225" s="85">
        <v>273.55484999999999</v>
      </c>
      <c r="E225" s="88"/>
    </row>
    <row r="226" spans="1:5" ht="30" x14ac:dyDescent="0.25">
      <c r="A226" s="69" t="s">
        <v>282</v>
      </c>
      <c r="B226" s="135"/>
      <c r="C226" s="105"/>
      <c r="D226" s="85">
        <v>176.27368253968254</v>
      </c>
      <c r="E226" s="88"/>
    </row>
    <row r="227" spans="1:5" ht="30" x14ac:dyDescent="0.25">
      <c r="A227" s="69" t="s">
        <v>283</v>
      </c>
      <c r="B227" s="135"/>
      <c r="C227" s="105"/>
      <c r="D227" s="85">
        <v>187.74194</v>
      </c>
      <c r="E227" s="88"/>
    </row>
    <row r="228" spans="1:5" ht="30" x14ac:dyDescent="0.25">
      <c r="A228" s="69" t="s">
        <v>284</v>
      </c>
      <c r="B228" s="135"/>
      <c r="C228" s="105"/>
      <c r="D228" s="85">
        <v>1057.0930499999999</v>
      </c>
      <c r="E228" s="88"/>
    </row>
    <row r="229" spans="1:5" ht="30" x14ac:dyDescent="0.25">
      <c r="A229" s="69" t="s">
        <v>285</v>
      </c>
      <c r="B229" s="135"/>
      <c r="C229" s="105"/>
      <c r="D229" s="85">
        <v>663.29196875000002</v>
      </c>
      <c r="E229" s="88"/>
    </row>
    <row r="230" spans="1:5" ht="30" x14ac:dyDescent="0.25">
      <c r="A230" s="69" t="s">
        <v>286</v>
      </c>
      <c r="B230" s="135"/>
      <c r="C230" s="105"/>
      <c r="D230" s="85">
        <v>435.40402</v>
      </c>
      <c r="E230" s="88"/>
    </row>
    <row r="231" spans="1:5" ht="30" x14ac:dyDescent="0.25">
      <c r="A231" s="69" t="s">
        <v>287</v>
      </c>
      <c r="B231" s="135"/>
      <c r="C231" s="105"/>
      <c r="D231" s="85">
        <v>288.51463749999999</v>
      </c>
      <c r="E231" s="88"/>
    </row>
    <row r="232" spans="1:5" ht="30" x14ac:dyDescent="0.25">
      <c r="A232" s="69" t="s">
        <v>288</v>
      </c>
      <c r="B232" s="135"/>
      <c r="C232" s="105"/>
      <c r="D232" s="85">
        <v>224.47707142857143</v>
      </c>
      <c r="E232" s="88"/>
    </row>
    <row r="233" spans="1:5" ht="30" x14ac:dyDescent="0.25">
      <c r="A233" s="69" t="s">
        <v>289</v>
      </c>
      <c r="B233" s="135"/>
      <c r="C233" s="105"/>
      <c r="D233" s="85">
        <v>228.46299999999999</v>
      </c>
      <c r="E233" s="88"/>
    </row>
    <row r="234" spans="1:5" x14ac:dyDescent="0.25">
      <c r="A234" s="69" t="s">
        <v>290</v>
      </c>
      <c r="B234" s="135"/>
      <c r="C234" s="105"/>
      <c r="D234" s="85">
        <v>2112.4648400000001</v>
      </c>
      <c r="E234" s="88"/>
    </row>
    <row r="235" spans="1:5" x14ac:dyDescent="0.25">
      <c r="A235" s="69" t="s">
        <v>291</v>
      </c>
      <c r="B235" s="135"/>
      <c r="C235" s="105"/>
      <c r="D235" s="85">
        <v>1338.0549249999999</v>
      </c>
      <c r="E235" s="88"/>
    </row>
    <row r="236" spans="1:5" x14ac:dyDescent="0.25">
      <c r="A236" s="69" t="s">
        <v>292</v>
      </c>
      <c r="B236" s="135"/>
      <c r="C236" s="105"/>
      <c r="D236" s="85">
        <v>889.58749206349216</v>
      </c>
      <c r="E236" s="88"/>
    </row>
    <row r="237" spans="1:5" x14ac:dyDescent="0.25">
      <c r="A237" s="69" t="s">
        <v>293</v>
      </c>
      <c r="B237" s="135"/>
      <c r="C237" s="105"/>
      <c r="D237" s="85">
        <v>598.1084800000001</v>
      </c>
      <c r="E237" s="88"/>
    </row>
    <row r="238" spans="1:5" x14ac:dyDescent="0.25">
      <c r="A238" s="69" t="s">
        <v>294</v>
      </c>
      <c r="B238" s="135"/>
      <c r="C238" s="105"/>
      <c r="D238" s="85">
        <v>418.61428124999998</v>
      </c>
      <c r="E238" s="88"/>
    </row>
    <row r="239" spans="1:5" x14ac:dyDescent="0.25">
      <c r="A239" s="69" t="s">
        <v>295</v>
      </c>
      <c r="B239" s="135"/>
      <c r="C239" s="105"/>
      <c r="D239" s="85">
        <v>302.074544</v>
      </c>
      <c r="E239" s="88"/>
    </row>
    <row r="240" spans="1:5" x14ac:dyDescent="0.25">
      <c r="A240" s="69" t="s">
        <v>296</v>
      </c>
      <c r="B240" s="135"/>
      <c r="C240" s="105"/>
      <c r="D240" s="85">
        <v>197.56598250000002</v>
      </c>
      <c r="E240" s="88"/>
    </row>
    <row r="241" spans="1:5" x14ac:dyDescent="0.25">
      <c r="A241" s="69" t="s">
        <v>297</v>
      </c>
      <c r="B241" s="135"/>
      <c r="C241" s="105"/>
      <c r="D241" s="85">
        <v>179.71854761904763</v>
      </c>
      <c r="E241" s="88"/>
    </row>
    <row r="242" spans="1:5" x14ac:dyDescent="0.25">
      <c r="A242" s="69" t="s">
        <v>298</v>
      </c>
      <c r="B242" s="135"/>
      <c r="C242" s="105"/>
      <c r="D242" s="85">
        <v>1456.5811200000001</v>
      </c>
      <c r="E242" s="88"/>
    </row>
    <row r="243" spans="1:5" x14ac:dyDescent="0.25">
      <c r="A243" s="69" t="s">
        <v>299</v>
      </c>
      <c r="B243" s="135"/>
      <c r="C243" s="105"/>
      <c r="D243" s="85">
        <v>1120.9739125000001</v>
      </c>
      <c r="E243" s="88"/>
    </row>
    <row r="244" spans="1:5" x14ac:dyDescent="0.25">
      <c r="A244" s="69" t="s">
        <v>300</v>
      </c>
      <c r="B244" s="135"/>
      <c r="C244" s="105"/>
      <c r="D244" s="85">
        <v>718.74775396825396</v>
      </c>
      <c r="E244" s="88"/>
    </row>
    <row r="245" spans="1:5" x14ac:dyDescent="0.25">
      <c r="A245" s="69" t="s">
        <v>301</v>
      </c>
      <c r="B245" s="135"/>
      <c r="C245" s="105"/>
      <c r="D245" s="85">
        <v>796.07340500000009</v>
      </c>
      <c r="E245" s="88"/>
    </row>
    <row r="246" spans="1:5" x14ac:dyDescent="0.25">
      <c r="A246" s="69" t="s">
        <v>302</v>
      </c>
      <c r="B246" s="135"/>
      <c r="C246" s="105"/>
      <c r="D246" s="85">
        <v>290.814453125</v>
      </c>
      <c r="E246" s="88"/>
    </row>
    <row r="247" spans="1:5" x14ac:dyDescent="0.25">
      <c r="A247" s="69" t="s">
        <v>303</v>
      </c>
      <c r="B247" s="135"/>
      <c r="C247" s="105"/>
      <c r="D247" s="85">
        <v>307.89318600000001</v>
      </c>
      <c r="E247" s="88"/>
    </row>
    <row r="248" spans="1:5" x14ac:dyDescent="0.25">
      <c r="A248" s="69" t="s">
        <v>304</v>
      </c>
      <c r="B248" s="135"/>
      <c r="C248" s="105"/>
      <c r="D248" s="85">
        <v>246.28002125000003</v>
      </c>
      <c r="E248" s="88"/>
    </row>
    <row r="249" spans="1:5" x14ac:dyDescent="0.25">
      <c r="A249" s="69" t="s">
        <v>305</v>
      </c>
      <c r="B249" s="135"/>
      <c r="C249" s="105"/>
      <c r="D249" s="85">
        <v>276.17957301587302</v>
      </c>
      <c r="E249" s="88"/>
    </row>
    <row r="250" spans="1:5" x14ac:dyDescent="0.25">
      <c r="A250" s="69" t="s">
        <v>306</v>
      </c>
      <c r="B250" s="135"/>
      <c r="C250" s="104" t="s">
        <v>350</v>
      </c>
      <c r="D250" s="85">
        <v>6697663.9400000004</v>
      </c>
      <c r="E250" s="88"/>
    </row>
    <row r="251" spans="1:5" x14ac:dyDescent="0.25">
      <c r="A251" s="69" t="s">
        <v>307</v>
      </c>
      <c r="B251" s="135"/>
      <c r="C251" s="105"/>
      <c r="D251" s="85">
        <v>8901853.3599999994</v>
      </c>
      <c r="E251" s="88"/>
    </row>
    <row r="252" spans="1:5" x14ac:dyDescent="0.25">
      <c r="A252" s="69" t="s">
        <v>308</v>
      </c>
      <c r="B252" s="135"/>
      <c r="C252" s="105"/>
      <c r="D252" s="85">
        <v>11068051.52</v>
      </c>
      <c r="E252" s="88"/>
    </row>
    <row r="253" spans="1:5" x14ac:dyDescent="0.25">
      <c r="A253" s="69" t="s">
        <v>309</v>
      </c>
      <c r="B253" s="135"/>
      <c r="C253" s="123"/>
      <c r="D253" s="85">
        <v>13234249.699999999</v>
      </c>
      <c r="E253" s="88"/>
    </row>
    <row r="254" spans="1:5" x14ac:dyDescent="0.25">
      <c r="A254" s="69" t="s">
        <v>310</v>
      </c>
      <c r="B254" s="135"/>
      <c r="C254" s="104" t="s">
        <v>111</v>
      </c>
      <c r="D254" s="85">
        <v>7623.8049841269849</v>
      </c>
      <c r="E254" s="88"/>
    </row>
    <row r="255" spans="1:5" x14ac:dyDescent="0.25">
      <c r="A255" s="69" t="s">
        <v>311</v>
      </c>
      <c r="B255" s="135"/>
      <c r="C255" s="105"/>
      <c r="D255" s="85">
        <v>9977.7490317460324</v>
      </c>
      <c r="E255" s="88"/>
    </row>
    <row r="256" spans="1:5" x14ac:dyDescent="0.25">
      <c r="A256" s="69" t="s">
        <v>312</v>
      </c>
      <c r="B256" s="135"/>
      <c r="C256" s="105"/>
      <c r="D256" s="85">
        <v>12331.690253968254</v>
      </c>
      <c r="E256" s="88"/>
    </row>
    <row r="257" spans="1:5" x14ac:dyDescent="0.25">
      <c r="A257" s="69" t="s">
        <v>313</v>
      </c>
      <c r="B257" s="135"/>
      <c r="C257" s="105"/>
      <c r="D257" s="85">
        <v>14685.632888888889</v>
      </c>
      <c r="E257" s="88"/>
    </row>
    <row r="258" spans="1:5" x14ac:dyDescent="0.25">
      <c r="A258" s="69" t="s">
        <v>314</v>
      </c>
      <c r="B258" s="135"/>
      <c r="C258" s="105"/>
      <c r="D258" s="85">
        <v>5017.2726499999999</v>
      </c>
      <c r="E258" s="88"/>
    </row>
    <row r="259" spans="1:5" x14ac:dyDescent="0.25">
      <c r="A259" s="69" t="s">
        <v>315</v>
      </c>
      <c r="B259" s="135"/>
      <c r="C259" s="105"/>
      <c r="D259" s="85">
        <v>6500.2565100000002</v>
      </c>
      <c r="E259" s="88"/>
    </row>
    <row r="260" spans="1:5" x14ac:dyDescent="0.25">
      <c r="A260" s="69" t="s">
        <v>316</v>
      </c>
      <c r="B260" s="135"/>
      <c r="C260" s="105"/>
      <c r="D260" s="85">
        <v>7983.2403700000013</v>
      </c>
      <c r="E260" s="88"/>
    </row>
    <row r="261" spans="1:5" x14ac:dyDescent="0.25">
      <c r="A261" s="69" t="s">
        <v>317</v>
      </c>
      <c r="B261" s="135"/>
      <c r="C261" s="105"/>
      <c r="D261" s="85">
        <v>9466.225120000001</v>
      </c>
      <c r="E261" s="88"/>
    </row>
    <row r="262" spans="1:5" x14ac:dyDescent="0.25">
      <c r="A262" s="69" t="s">
        <v>318</v>
      </c>
      <c r="B262" s="135"/>
      <c r="C262" s="105"/>
      <c r="D262" s="85">
        <v>3348.9142499999998</v>
      </c>
      <c r="E262" s="88"/>
    </row>
    <row r="263" spans="1:5" x14ac:dyDescent="0.25">
      <c r="A263" s="69" t="s">
        <v>319</v>
      </c>
      <c r="B263" s="135"/>
      <c r="C263" s="105"/>
      <c r="D263" s="85">
        <v>4275.7798300000004</v>
      </c>
      <c r="E263" s="88"/>
    </row>
    <row r="264" spans="1:5" x14ac:dyDescent="0.25">
      <c r="A264" s="69" t="s">
        <v>320</v>
      </c>
      <c r="B264" s="135"/>
      <c r="C264" s="105"/>
      <c r="D264" s="85">
        <v>5202.6447424999997</v>
      </c>
      <c r="E264" s="88"/>
    </row>
    <row r="265" spans="1:5" x14ac:dyDescent="0.25">
      <c r="A265" s="69" t="s">
        <v>321</v>
      </c>
      <c r="B265" s="135"/>
      <c r="C265" s="105"/>
      <c r="D265" s="85">
        <v>6129.5102112499999</v>
      </c>
      <c r="E265" s="88"/>
    </row>
    <row r="266" spans="1:5" x14ac:dyDescent="0.25">
      <c r="A266" s="69" t="s">
        <v>322</v>
      </c>
      <c r="B266" s="135"/>
      <c r="C266" s="105"/>
      <c r="D266" s="85">
        <v>2347.9001000000003</v>
      </c>
      <c r="E266" s="88"/>
    </row>
    <row r="267" spans="1:5" x14ac:dyDescent="0.25">
      <c r="A267" s="69" t="s">
        <v>323</v>
      </c>
      <c r="B267" s="135"/>
      <c r="C267" s="105"/>
      <c r="D267" s="85">
        <v>2941.0940000000001</v>
      </c>
      <c r="E267" s="88"/>
    </row>
    <row r="268" spans="1:5" x14ac:dyDescent="0.25">
      <c r="A268" s="69" t="s">
        <v>324</v>
      </c>
      <c r="B268" s="135"/>
      <c r="C268" s="105"/>
      <c r="D268" s="85">
        <v>3534.2875439999998</v>
      </c>
      <c r="E268" s="88"/>
    </row>
    <row r="269" spans="1:5" x14ac:dyDescent="0.25">
      <c r="A269" s="69" t="s">
        <v>325</v>
      </c>
      <c r="B269" s="135"/>
      <c r="C269" s="105"/>
      <c r="D269" s="85">
        <v>4127.4810880000005</v>
      </c>
      <c r="E269" s="88"/>
    </row>
    <row r="270" spans="1:5" x14ac:dyDescent="0.25">
      <c r="A270" s="69" t="s">
        <v>326</v>
      </c>
      <c r="B270" s="135"/>
      <c r="C270" s="105"/>
      <c r="D270" s="85">
        <v>1680.5574075</v>
      </c>
      <c r="E270" s="88"/>
    </row>
    <row r="271" spans="1:5" x14ac:dyDescent="0.25">
      <c r="A271" s="69" t="s">
        <v>327</v>
      </c>
      <c r="B271" s="135"/>
      <c r="C271" s="105"/>
      <c r="D271" s="85">
        <v>2051.3033725</v>
      </c>
      <c r="E271" s="88"/>
    </row>
    <row r="272" spans="1:5" x14ac:dyDescent="0.25">
      <c r="A272" s="69" t="s">
        <v>328</v>
      </c>
      <c r="B272" s="135"/>
      <c r="C272" s="105"/>
      <c r="D272" s="85">
        <v>2422.0495599999999</v>
      </c>
      <c r="E272" s="88"/>
    </row>
    <row r="273" spans="1:5" x14ac:dyDescent="0.25">
      <c r="A273" s="69" t="s">
        <v>329</v>
      </c>
      <c r="B273" s="135"/>
      <c r="C273" s="105"/>
      <c r="D273" s="85">
        <v>2792.7953024999997</v>
      </c>
      <c r="E273" s="88"/>
    </row>
    <row r="274" spans="1:5" x14ac:dyDescent="0.25">
      <c r="A274" s="69" t="s">
        <v>330</v>
      </c>
      <c r="B274" s="135"/>
      <c r="C274" s="105"/>
      <c r="D274" s="85">
        <v>1274.502038095238</v>
      </c>
      <c r="E274" s="88"/>
    </row>
    <row r="275" spans="1:5" x14ac:dyDescent="0.25">
      <c r="A275" s="69" t="s">
        <v>331</v>
      </c>
      <c r="B275" s="135"/>
      <c r="C275" s="105"/>
      <c r="D275" s="85">
        <v>1509.8965276190477</v>
      </c>
      <c r="E275" s="88"/>
    </row>
    <row r="276" spans="1:5" x14ac:dyDescent="0.25">
      <c r="A276" s="69" t="s">
        <v>332</v>
      </c>
      <c r="B276" s="135"/>
      <c r="C276" s="105"/>
      <c r="D276" s="85">
        <v>1745.2909323809524</v>
      </c>
      <c r="E276" s="88"/>
    </row>
    <row r="277" spans="1:5" x14ac:dyDescent="0.25">
      <c r="A277" s="69" t="s">
        <v>333</v>
      </c>
      <c r="B277" s="135"/>
      <c r="C277" s="105"/>
      <c r="D277" s="85">
        <v>1980.685195873016</v>
      </c>
      <c r="E277" s="88"/>
    </row>
    <row r="278" spans="1:5" x14ac:dyDescent="0.25">
      <c r="A278" s="69" t="s">
        <v>334</v>
      </c>
      <c r="B278" s="135"/>
      <c r="C278" s="105"/>
      <c r="D278" s="85">
        <v>5195.5028492063493</v>
      </c>
      <c r="E278" s="88"/>
    </row>
    <row r="279" spans="1:5" x14ac:dyDescent="0.25">
      <c r="A279" s="69" t="s">
        <v>335</v>
      </c>
      <c r="B279" s="135"/>
      <c r="C279" s="105"/>
      <c r="D279" s="85">
        <v>6372.4734603174602</v>
      </c>
      <c r="E279" s="88"/>
    </row>
    <row r="280" spans="1:5" x14ac:dyDescent="0.25">
      <c r="A280" s="69" t="s">
        <v>336</v>
      </c>
      <c r="B280" s="135"/>
      <c r="C280" s="105"/>
      <c r="D280" s="85">
        <v>7549.4454841269835</v>
      </c>
      <c r="E280" s="88"/>
    </row>
    <row r="281" spans="1:5" x14ac:dyDescent="0.25">
      <c r="A281" s="69" t="s">
        <v>337</v>
      </c>
      <c r="B281" s="135"/>
      <c r="C281" s="105"/>
      <c r="D281" s="85">
        <v>8726.416801587302</v>
      </c>
      <c r="E281" s="88"/>
    </row>
    <row r="282" spans="1:5" x14ac:dyDescent="0.25">
      <c r="A282" s="69" t="s">
        <v>338</v>
      </c>
      <c r="B282" s="135"/>
      <c r="C282" s="105"/>
      <c r="D282" s="85">
        <v>3500.0553850000001</v>
      </c>
      <c r="E282" s="88"/>
    </row>
    <row r="283" spans="1:5" x14ac:dyDescent="0.25">
      <c r="A283" s="69" t="s">
        <v>339</v>
      </c>
      <c r="B283" s="135"/>
      <c r="C283" s="105"/>
      <c r="D283" s="85">
        <v>4241.5473149999998</v>
      </c>
      <c r="E283" s="88"/>
    </row>
    <row r="284" spans="1:5" x14ac:dyDescent="0.25">
      <c r="A284" s="69" t="s">
        <v>340</v>
      </c>
      <c r="B284" s="135"/>
      <c r="C284" s="105"/>
      <c r="D284" s="85">
        <v>4983.0396900000005</v>
      </c>
      <c r="E284" s="88"/>
    </row>
    <row r="285" spans="1:5" x14ac:dyDescent="0.25">
      <c r="A285" s="69" t="s">
        <v>341</v>
      </c>
      <c r="B285" s="135"/>
      <c r="C285" s="105"/>
      <c r="D285" s="85">
        <v>5724.5320650000003</v>
      </c>
      <c r="E285" s="88"/>
    </row>
    <row r="286" spans="1:5" x14ac:dyDescent="0.25">
      <c r="A286" s="69" t="s">
        <v>342</v>
      </c>
      <c r="B286" s="135"/>
      <c r="C286" s="105"/>
      <c r="D286" s="85">
        <v>2665.8771306249996</v>
      </c>
      <c r="E286" s="88"/>
    </row>
    <row r="287" spans="1:5" x14ac:dyDescent="0.25">
      <c r="A287" s="69" t="s">
        <v>343</v>
      </c>
      <c r="B287" s="135"/>
      <c r="C287" s="105"/>
      <c r="D287" s="85">
        <v>3129.3095868749997</v>
      </c>
      <c r="E287" s="88"/>
    </row>
    <row r="288" spans="1:5" x14ac:dyDescent="0.25">
      <c r="A288" s="69" t="s">
        <v>344</v>
      </c>
      <c r="B288" s="135"/>
      <c r="C288" s="105"/>
      <c r="D288" s="85">
        <v>3592.7420431249998</v>
      </c>
      <c r="E288" s="88"/>
    </row>
    <row r="289" spans="1:5" x14ac:dyDescent="0.25">
      <c r="A289" s="69" t="s">
        <v>345</v>
      </c>
      <c r="B289" s="135"/>
      <c r="C289" s="105"/>
      <c r="D289" s="85">
        <v>4056.1747774999999</v>
      </c>
      <c r="E289" s="88"/>
    </row>
    <row r="290" spans="1:5" x14ac:dyDescent="0.25">
      <c r="A290" s="69" t="s">
        <v>346</v>
      </c>
      <c r="B290" s="135"/>
      <c r="C290" s="105"/>
      <c r="D290" s="85">
        <v>2165.37</v>
      </c>
      <c r="E290" s="88"/>
    </row>
    <row r="291" spans="1:5" x14ac:dyDescent="0.25">
      <c r="A291" s="69" t="s">
        <v>347</v>
      </c>
      <c r="B291" s="135"/>
      <c r="C291" s="105"/>
      <c r="D291" s="85">
        <v>2461.9667720000002</v>
      </c>
      <c r="E291" s="88"/>
    </row>
    <row r="292" spans="1:5" x14ac:dyDescent="0.25">
      <c r="A292" s="69" t="s">
        <v>348</v>
      </c>
      <c r="B292" s="135"/>
      <c r="C292" s="105"/>
      <c r="D292" s="85">
        <v>2758.5637219999999</v>
      </c>
      <c r="E292" s="88"/>
    </row>
    <row r="293" spans="1:5" x14ac:dyDescent="0.25">
      <c r="A293" s="69" t="s">
        <v>349</v>
      </c>
      <c r="B293" s="135"/>
      <c r="C293" s="105"/>
      <c r="D293" s="85">
        <v>3055.160672</v>
      </c>
      <c r="E293" s="88"/>
    </row>
    <row r="294" spans="1:5" ht="30" x14ac:dyDescent="0.25">
      <c r="A294" s="77" t="s">
        <v>379</v>
      </c>
      <c r="B294" s="135"/>
      <c r="C294" s="78" t="s">
        <v>350</v>
      </c>
      <c r="D294" s="85">
        <v>273765.08</v>
      </c>
      <c r="E294" s="88"/>
    </row>
    <row r="295" spans="1:5" x14ac:dyDescent="0.25">
      <c r="A295" s="68" t="s">
        <v>124</v>
      </c>
      <c r="B295" s="130">
        <v>35</v>
      </c>
      <c r="C295" s="104" t="s">
        <v>111</v>
      </c>
      <c r="D295" s="128"/>
      <c r="E295" s="129"/>
    </row>
    <row r="296" spans="1:5" x14ac:dyDescent="0.25">
      <c r="A296" s="68" t="s">
        <v>351</v>
      </c>
      <c r="B296" s="131"/>
      <c r="C296" s="105"/>
      <c r="D296" s="89">
        <v>124033.40606400001</v>
      </c>
      <c r="E296" s="86"/>
    </row>
    <row r="297" spans="1:5" x14ac:dyDescent="0.25">
      <c r="A297" s="68" t="s">
        <v>352</v>
      </c>
      <c r="B297" s="131"/>
      <c r="C297" s="105"/>
      <c r="D297" s="89">
        <v>77562.108040000006</v>
      </c>
      <c r="E297" s="86"/>
    </row>
    <row r="298" spans="1:5" x14ac:dyDescent="0.25">
      <c r="A298" s="68" t="s">
        <v>353</v>
      </c>
      <c r="B298" s="131"/>
      <c r="C298" s="105"/>
      <c r="D298" s="89">
        <v>49679.329225599999</v>
      </c>
      <c r="E298" s="86"/>
    </row>
    <row r="299" spans="1:5" x14ac:dyDescent="0.25">
      <c r="A299" s="68" t="s">
        <v>354</v>
      </c>
      <c r="B299" s="131"/>
      <c r="C299" s="105"/>
      <c r="D299" s="89">
        <v>31090.810015999996</v>
      </c>
      <c r="E299" s="86"/>
    </row>
    <row r="300" spans="1:5" x14ac:dyDescent="0.25">
      <c r="A300" s="68" t="s">
        <v>355</v>
      </c>
      <c r="B300" s="131"/>
      <c r="C300" s="105"/>
      <c r="D300" s="89">
        <v>19780.335877936508</v>
      </c>
      <c r="E300" s="86"/>
    </row>
    <row r="301" spans="1:5" x14ac:dyDescent="0.25">
      <c r="A301" s="68" t="s">
        <v>356</v>
      </c>
      <c r="B301" s="131"/>
      <c r="C301" s="105"/>
      <c r="D301" s="89">
        <v>12502.2908064</v>
      </c>
      <c r="E301" s="86"/>
    </row>
    <row r="302" spans="1:5" x14ac:dyDescent="0.25">
      <c r="A302" s="68" t="s">
        <v>357</v>
      </c>
      <c r="B302" s="131"/>
      <c r="C302" s="105"/>
      <c r="D302" s="89">
        <v>7855.1610040000005</v>
      </c>
      <c r="E302" s="86"/>
    </row>
    <row r="303" spans="1:5" x14ac:dyDescent="0.25">
      <c r="A303" s="68" t="s">
        <v>358</v>
      </c>
      <c r="B303" s="131"/>
      <c r="C303" s="105"/>
      <c r="D303" s="89">
        <v>5066.8831225600006</v>
      </c>
      <c r="E303" s="86"/>
    </row>
    <row r="304" spans="1:5" x14ac:dyDescent="0.25">
      <c r="A304" s="68" t="s">
        <v>359</v>
      </c>
      <c r="B304" s="131"/>
      <c r="C304" s="105"/>
      <c r="D304" s="89">
        <v>71795.311031999998</v>
      </c>
      <c r="E304" s="86"/>
    </row>
    <row r="305" spans="1:5" x14ac:dyDescent="0.25">
      <c r="A305" s="68" t="s">
        <v>360</v>
      </c>
      <c r="B305" s="131"/>
      <c r="C305" s="105"/>
      <c r="D305" s="89">
        <v>44913.298645000003</v>
      </c>
      <c r="E305" s="86"/>
    </row>
    <row r="306" spans="1:5" x14ac:dyDescent="0.25">
      <c r="A306" s="68" t="s">
        <v>361</v>
      </c>
      <c r="B306" s="131"/>
      <c r="C306" s="105"/>
      <c r="D306" s="89">
        <v>28784.091212800002</v>
      </c>
      <c r="E306" s="86"/>
    </row>
    <row r="307" spans="1:5" x14ac:dyDescent="0.25">
      <c r="A307" s="68" t="s">
        <v>362</v>
      </c>
      <c r="B307" s="131"/>
      <c r="C307" s="105"/>
      <c r="D307" s="89">
        <v>18031.286258</v>
      </c>
      <c r="E307" s="86"/>
    </row>
    <row r="308" spans="1:5" x14ac:dyDescent="0.25">
      <c r="A308" s="68" t="s">
        <v>363</v>
      </c>
      <c r="B308" s="131"/>
      <c r="C308" s="105"/>
      <c r="D308" s="89">
        <v>11488.574761746031</v>
      </c>
      <c r="E308" s="86"/>
    </row>
    <row r="309" spans="1:5" x14ac:dyDescent="0.25">
      <c r="A309" s="68" t="s">
        <v>364</v>
      </c>
      <c r="B309" s="131"/>
      <c r="C309" s="105"/>
      <c r="D309" s="89">
        <v>7278.4813032000002</v>
      </c>
      <c r="E309" s="86"/>
    </row>
    <row r="310" spans="1:5" x14ac:dyDescent="0.25">
      <c r="A310" s="68" t="s">
        <v>365</v>
      </c>
      <c r="B310" s="131"/>
      <c r="C310" s="105"/>
      <c r="D310" s="89">
        <v>4590.2800644999998</v>
      </c>
      <c r="E310" s="86"/>
    </row>
    <row r="311" spans="1:5" x14ac:dyDescent="0.25">
      <c r="A311" s="68" t="s">
        <v>366</v>
      </c>
      <c r="B311" s="131"/>
      <c r="C311" s="105"/>
      <c r="D311" s="89">
        <v>2977.3593212800001</v>
      </c>
      <c r="E311" s="86"/>
    </row>
    <row r="312" spans="1:5" x14ac:dyDescent="0.25">
      <c r="A312" s="68" t="s">
        <v>367</v>
      </c>
      <c r="B312" s="131"/>
      <c r="C312" s="105"/>
      <c r="D312" s="89">
        <v>12502.2908064</v>
      </c>
      <c r="E312" s="86"/>
    </row>
    <row r="313" spans="1:5" x14ac:dyDescent="0.25">
      <c r="A313" s="68" t="s">
        <v>368</v>
      </c>
      <c r="B313" s="131"/>
      <c r="C313" s="105"/>
      <c r="D313" s="89">
        <v>7855.1610040000005</v>
      </c>
      <c r="E313" s="86"/>
    </row>
    <row r="314" spans="1:5" x14ac:dyDescent="0.25">
      <c r="A314" s="68" t="s">
        <v>369</v>
      </c>
      <c r="B314" s="131"/>
      <c r="C314" s="105"/>
      <c r="D314" s="89">
        <v>5066.8831225600006</v>
      </c>
      <c r="E314" s="86"/>
    </row>
    <row r="315" spans="1:5" x14ac:dyDescent="0.25">
      <c r="A315" s="68" t="s">
        <v>370</v>
      </c>
      <c r="B315" s="131"/>
      <c r="C315" s="105"/>
      <c r="D315" s="89">
        <v>3208.0312015999998</v>
      </c>
      <c r="E315" s="86"/>
    </row>
    <row r="316" spans="1:5" x14ac:dyDescent="0.25">
      <c r="A316" s="68" t="s">
        <v>371</v>
      </c>
      <c r="B316" s="131"/>
      <c r="C316" s="105"/>
      <c r="D316" s="89">
        <v>2699.9008581587304</v>
      </c>
      <c r="E316" s="86"/>
    </row>
    <row r="317" spans="1:5" x14ac:dyDescent="0.25">
      <c r="A317" s="68" t="s">
        <v>372</v>
      </c>
      <c r="B317" s="131"/>
      <c r="C317" s="105"/>
      <c r="D317" s="89">
        <v>1566.38467064</v>
      </c>
      <c r="E317" s="86"/>
    </row>
    <row r="318" spans="1:5" x14ac:dyDescent="0.25">
      <c r="A318" s="68" t="s">
        <v>373</v>
      </c>
      <c r="B318" s="131"/>
      <c r="C318" s="105"/>
      <c r="D318" s="89">
        <v>7278.4813032000002</v>
      </c>
      <c r="E318" s="86"/>
    </row>
    <row r="319" spans="1:5" x14ac:dyDescent="0.25">
      <c r="A319" s="68" t="s">
        <v>374</v>
      </c>
      <c r="B319" s="131"/>
      <c r="C319" s="105"/>
      <c r="D319" s="89">
        <v>4590.2800644999998</v>
      </c>
      <c r="E319" s="86"/>
    </row>
    <row r="320" spans="1:5" x14ac:dyDescent="0.25">
      <c r="A320" s="68" t="s">
        <v>375</v>
      </c>
      <c r="B320" s="131"/>
      <c r="C320" s="105"/>
      <c r="D320" s="89">
        <v>2977.3593212800001</v>
      </c>
      <c r="E320" s="86"/>
    </row>
    <row r="321" spans="1:5" x14ac:dyDescent="0.25">
      <c r="A321" s="68" t="s">
        <v>376</v>
      </c>
      <c r="B321" s="131"/>
      <c r="C321" s="105"/>
      <c r="D321" s="89">
        <v>1902.0788258000002</v>
      </c>
      <c r="E321" s="86"/>
    </row>
    <row r="322" spans="1:5" x14ac:dyDescent="0.25">
      <c r="A322" s="68" t="s">
        <v>377</v>
      </c>
      <c r="B322" s="131"/>
      <c r="C322" s="105"/>
      <c r="D322" s="89">
        <v>1571.2256195555556</v>
      </c>
      <c r="E322" s="86"/>
    </row>
    <row r="323" spans="1:5" x14ac:dyDescent="0.25">
      <c r="A323" s="72" t="s">
        <v>378</v>
      </c>
      <c r="B323" s="131"/>
      <c r="C323" s="123"/>
      <c r="D323" s="89">
        <v>951.55319032000011</v>
      </c>
      <c r="E323" s="86"/>
    </row>
    <row r="324" spans="1:5" ht="30" x14ac:dyDescent="0.25">
      <c r="A324" s="72" t="s">
        <v>379</v>
      </c>
      <c r="B324" s="138"/>
      <c r="C324" s="76" t="s">
        <v>350</v>
      </c>
      <c r="D324" s="85">
        <v>1136617</v>
      </c>
      <c r="E324" s="88"/>
    </row>
    <row r="325" spans="1:5" x14ac:dyDescent="0.25">
      <c r="A325" s="72" t="s">
        <v>124</v>
      </c>
      <c r="B325" s="130">
        <v>110</v>
      </c>
      <c r="C325" s="104" t="s">
        <v>111</v>
      </c>
      <c r="D325" s="85"/>
      <c r="E325" s="88"/>
    </row>
    <row r="326" spans="1:5" x14ac:dyDescent="0.25">
      <c r="A326" s="72" t="s">
        <v>380</v>
      </c>
      <c r="B326" s="131"/>
      <c r="C326" s="105"/>
      <c r="D326" s="85">
        <v>21081.487942559997</v>
      </c>
      <c r="E326" s="88"/>
    </row>
    <row r="327" spans="1:5" x14ac:dyDescent="0.25">
      <c r="A327" s="72" t="s">
        <v>381</v>
      </c>
      <c r="B327" s="131"/>
      <c r="C327" s="105"/>
      <c r="D327" s="85">
        <v>13302.042964099999</v>
      </c>
      <c r="E327" s="88"/>
    </row>
    <row r="328" spans="1:5" x14ac:dyDescent="0.25">
      <c r="A328" s="72" t="s">
        <v>382</v>
      </c>
      <c r="B328" s="131"/>
      <c r="C328" s="105"/>
      <c r="D328" s="85">
        <v>8654.3900565714284</v>
      </c>
      <c r="E328" s="88"/>
    </row>
    <row r="329" spans="1:5" x14ac:dyDescent="0.25">
      <c r="A329" s="72" t="s">
        <v>383</v>
      </c>
      <c r="B329" s="131"/>
      <c r="C329" s="105"/>
      <c r="D329" s="85">
        <v>5406.1859856399997</v>
      </c>
      <c r="E329" s="88"/>
    </row>
    <row r="330" spans="1:5" x14ac:dyDescent="0.25">
      <c r="A330" s="72" t="s">
        <v>384</v>
      </c>
      <c r="B330" s="131"/>
      <c r="C330" s="105"/>
      <c r="D330" s="85">
        <v>10894.83047128</v>
      </c>
      <c r="E330" s="88"/>
    </row>
    <row r="331" spans="1:5" x14ac:dyDescent="0.25">
      <c r="A331" s="72" t="s">
        <v>385</v>
      </c>
      <c r="B331" s="131"/>
      <c r="C331" s="105"/>
      <c r="D331" s="85">
        <v>7215.4984195500001</v>
      </c>
      <c r="E331" s="88"/>
    </row>
    <row r="332" spans="1:5" x14ac:dyDescent="0.25">
      <c r="A332" s="72" t="s">
        <v>386</v>
      </c>
      <c r="B332" s="131"/>
      <c r="C332" s="105"/>
      <c r="D332" s="85">
        <v>4611.6321230158737</v>
      </c>
      <c r="E332" s="87"/>
    </row>
    <row r="333" spans="1:5" x14ac:dyDescent="0.25">
      <c r="A333" s="73" t="s">
        <v>387</v>
      </c>
      <c r="B333" s="131"/>
      <c r="C333" s="105"/>
      <c r="D333" s="85">
        <v>3806.2379803200001</v>
      </c>
      <c r="E333" s="88"/>
    </row>
    <row r="334" spans="1:5" x14ac:dyDescent="0.25">
      <c r="A334" s="73" t="s">
        <v>388</v>
      </c>
      <c r="B334" s="131"/>
      <c r="C334" s="105"/>
      <c r="D334" s="85">
        <v>30515.870642560003</v>
      </c>
      <c r="E334" s="88"/>
    </row>
    <row r="335" spans="1:5" x14ac:dyDescent="0.25">
      <c r="A335" s="73" t="s">
        <v>389</v>
      </c>
      <c r="B335" s="131"/>
      <c r="C335" s="105"/>
      <c r="D335" s="85">
        <v>19173.309551600003</v>
      </c>
      <c r="E335" s="88"/>
    </row>
    <row r="336" spans="1:5" x14ac:dyDescent="0.25">
      <c r="A336" s="73" t="s">
        <v>390</v>
      </c>
      <c r="B336" s="131"/>
      <c r="C336" s="105"/>
      <c r="D336" s="85">
        <v>12648.25619047619</v>
      </c>
      <c r="E336" s="88"/>
    </row>
    <row r="337" spans="1:5" x14ac:dyDescent="0.25">
      <c r="A337" s="73" t="s">
        <v>391</v>
      </c>
      <c r="B337" s="131"/>
      <c r="C337" s="105"/>
      <c r="D337" s="85">
        <v>7714.0538856400008</v>
      </c>
      <c r="E337" s="88"/>
    </row>
    <row r="338" spans="1:5" x14ac:dyDescent="0.25">
      <c r="A338" s="73" t="s">
        <v>392</v>
      </c>
      <c r="B338" s="131"/>
      <c r="C338" s="105"/>
      <c r="D338" s="85">
        <v>15510.56627128</v>
      </c>
      <c r="E338" s="88"/>
    </row>
    <row r="339" spans="1:5" x14ac:dyDescent="0.25">
      <c r="A339" s="73" t="s">
        <v>393</v>
      </c>
      <c r="B339" s="131"/>
      <c r="C339" s="105"/>
      <c r="D339" s="85">
        <v>9820.216919550001</v>
      </c>
      <c r="E339" s="88"/>
    </row>
    <row r="340" spans="1:5" x14ac:dyDescent="0.25">
      <c r="A340" s="73" t="s">
        <v>394</v>
      </c>
      <c r="B340" s="131"/>
      <c r="C340" s="105"/>
      <c r="D340" s="85">
        <v>6774.7241468253969</v>
      </c>
      <c r="E340" s="88"/>
    </row>
    <row r="341" spans="1:5" ht="15.75" thickBot="1" x14ac:dyDescent="0.3">
      <c r="A341" s="74" t="s">
        <v>395</v>
      </c>
      <c r="B341" s="132"/>
      <c r="C341" s="133"/>
      <c r="D341" s="90">
        <v>4734.0413760150004</v>
      </c>
      <c r="E341" s="91"/>
    </row>
    <row r="343" spans="1:5" x14ac:dyDescent="0.25">
      <c r="A343" s="114"/>
      <c r="B343" s="114"/>
      <c r="C343" s="114"/>
      <c r="D343" s="114"/>
      <c r="E343" s="114"/>
    </row>
  </sheetData>
  <customSheetViews>
    <customSheetView guid="{254A37CE-627C-43E9-9785-D007B45D4FBE}" scale="80" topLeftCell="A91">
      <selection activeCell="B85" sqref="B85:B100"/>
      <pageMargins left="0.7" right="0.7" top="0.75" bottom="0.75" header="0.3" footer="0.3"/>
    </customSheetView>
    <customSheetView guid="{7BF7BA71-000A-4EAA-935D-FB7038CE4272}" scale="80">
      <selection activeCell="B85" sqref="B85:B100"/>
      <pageMargins left="0.7" right="0.7" top="0.75" bottom="0.75" header="0.3" footer="0.3"/>
    </customSheetView>
  </customSheetViews>
  <mergeCells count="46">
    <mergeCell ref="D295:E295"/>
    <mergeCell ref="B325:B341"/>
    <mergeCell ref="C325:C341"/>
    <mergeCell ref="B204:B294"/>
    <mergeCell ref="B203:C203"/>
    <mergeCell ref="C295:C323"/>
    <mergeCell ref="C204:C249"/>
    <mergeCell ref="C250:C253"/>
    <mergeCell ref="C254:C293"/>
    <mergeCell ref="B295:B324"/>
    <mergeCell ref="D66:E66"/>
    <mergeCell ref="C66:C67"/>
    <mergeCell ref="D68:E68"/>
    <mergeCell ref="C68:C116"/>
    <mergeCell ref="B176:B201"/>
    <mergeCell ref="C176:C181"/>
    <mergeCell ref="C182:C192"/>
    <mergeCell ref="D182:E182"/>
    <mergeCell ref="C193:C201"/>
    <mergeCell ref="D193:E193"/>
    <mergeCell ref="C117:C122"/>
    <mergeCell ref="C123:C134"/>
    <mergeCell ref="D123:E123"/>
    <mergeCell ref="C135:C175"/>
    <mergeCell ref="D135:E135"/>
    <mergeCell ref="A343:E343"/>
    <mergeCell ref="C2:E3"/>
    <mergeCell ref="A8:E8"/>
    <mergeCell ref="A202:E202"/>
    <mergeCell ref="D203:E203"/>
    <mergeCell ref="A9:E9"/>
    <mergeCell ref="A10:E10"/>
    <mergeCell ref="A11:E11"/>
    <mergeCell ref="A12:E12"/>
    <mergeCell ref="C60:C65"/>
    <mergeCell ref="C19:C24"/>
    <mergeCell ref="C25:C26"/>
    <mergeCell ref="B19:B59"/>
    <mergeCell ref="B60:B116"/>
    <mergeCell ref="B117:B175"/>
    <mergeCell ref="D27:E27"/>
    <mergeCell ref="C27:C59"/>
    <mergeCell ref="A15:B15"/>
    <mergeCell ref="C15:C16"/>
    <mergeCell ref="D15:E15"/>
    <mergeCell ref="A18:E18"/>
  </mergeCells>
  <pageMargins left="0.70866141732283472" right="0.70866141732283472" top="0.74803149606299213" bottom="0.74803149606299213" header="0.31496062992125984" footer="0.31496062992125984"/>
  <pageSetup paperSize="9" scale="69" fitToHeight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topLeftCell="A19" zoomScale="80" zoomScaleNormal="100" zoomScaleSheetLayoutView="80" workbookViewId="0">
      <selection activeCell="J32" sqref="J32"/>
    </sheetView>
  </sheetViews>
  <sheetFormatPr defaultRowHeight="15" outlineLevelRow="1" x14ac:dyDescent="0.25"/>
  <cols>
    <col min="1" max="1" width="4.85546875" customWidth="1"/>
    <col min="2" max="2" width="31.140625" customWidth="1"/>
    <col min="3" max="3" width="18.7109375" customWidth="1"/>
    <col min="4" max="4" width="18.28515625" customWidth="1"/>
    <col min="5" max="5" width="27.5703125" customWidth="1"/>
  </cols>
  <sheetData>
    <row r="1" spans="1:6" x14ac:dyDescent="0.25">
      <c r="D1" s="6" t="s">
        <v>41</v>
      </c>
    </row>
    <row r="2" spans="1:6" ht="15" customHeight="1" x14ac:dyDescent="0.25">
      <c r="D2" s="97" t="s">
        <v>1</v>
      </c>
      <c r="E2" s="97"/>
      <c r="F2" s="97"/>
    </row>
    <row r="3" spans="1:6" ht="15" customHeight="1" x14ac:dyDescent="0.25">
      <c r="D3" s="97"/>
      <c r="E3" s="97"/>
      <c r="F3" s="97"/>
    </row>
    <row r="4" spans="1:6" x14ac:dyDescent="0.25">
      <c r="D4" s="7" t="s">
        <v>16</v>
      </c>
    </row>
    <row r="5" spans="1:6" x14ac:dyDescent="0.25">
      <c r="D5" s="7" t="s">
        <v>17</v>
      </c>
    </row>
    <row r="6" spans="1:6" x14ac:dyDescent="0.25">
      <c r="E6" s="7"/>
    </row>
    <row r="7" spans="1:6" ht="18.75" x14ac:dyDescent="0.25">
      <c r="B7" s="144" t="s">
        <v>40</v>
      </c>
      <c r="C7" s="144"/>
      <c r="D7" s="144"/>
      <c r="E7" s="144"/>
    </row>
    <row r="8" spans="1:6" ht="18.75" x14ac:dyDescent="0.25">
      <c r="B8" s="144" t="s">
        <v>396</v>
      </c>
      <c r="C8" s="144"/>
      <c r="D8" s="144"/>
      <c r="E8" s="144"/>
    </row>
    <row r="9" spans="1:6" ht="15.75" thickBot="1" x14ac:dyDescent="0.3"/>
    <row r="10" spans="1:6" ht="70.5" customHeight="1" thickBot="1" x14ac:dyDescent="0.3">
      <c r="A10" s="145" t="s">
        <v>22</v>
      </c>
      <c r="B10" s="146"/>
      <c r="C10" s="9" t="s">
        <v>113</v>
      </c>
      <c r="D10" s="9" t="s">
        <v>23</v>
      </c>
      <c r="E10" s="9" t="s">
        <v>24</v>
      </c>
    </row>
    <row r="11" spans="1:6" ht="48" thickBot="1" x14ac:dyDescent="0.3">
      <c r="A11" s="141" t="s">
        <v>25</v>
      </c>
      <c r="B11" s="53" t="s">
        <v>26</v>
      </c>
      <c r="C11" s="57"/>
      <c r="D11" s="10"/>
      <c r="E11" s="10"/>
    </row>
    <row r="12" spans="1:6" ht="16.5" customHeight="1" thickBot="1" x14ac:dyDescent="0.3">
      <c r="A12" s="142"/>
      <c r="B12" s="54" t="s">
        <v>20</v>
      </c>
      <c r="C12" s="58">
        <v>60748483.840000004</v>
      </c>
      <c r="D12" s="48">
        <v>66802.906666666662</v>
      </c>
      <c r="E12" s="47">
        <v>909.36887137445922</v>
      </c>
    </row>
    <row r="13" spans="1:6" ht="16.5" customHeight="1" thickBot="1" x14ac:dyDescent="0.3">
      <c r="A13" s="143"/>
      <c r="B13" s="54" t="s">
        <v>27</v>
      </c>
      <c r="C13" s="58"/>
      <c r="D13" s="48"/>
      <c r="E13" s="47">
        <f>E12</f>
        <v>909.36887137445922</v>
      </c>
    </row>
    <row r="14" spans="1:6" ht="79.5" thickBot="1" x14ac:dyDescent="0.3">
      <c r="A14" s="12" t="s">
        <v>28</v>
      </c>
      <c r="B14" s="53" t="s">
        <v>114</v>
      </c>
      <c r="C14" s="58"/>
      <c r="D14" s="59"/>
      <c r="E14" s="47"/>
    </row>
    <row r="15" spans="1:6" ht="63.75" thickBot="1" x14ac:dyDescent="0.3">
      <c r="A15" s="141" t="s">
        <v>29</v>
      </c>
      <c r="B15" s="53" t="s">
        <v>30</v>
      </c>
      <c r="C15" s="58"/>
      <c r="D15" s="60"/>
      <c r="E15" s="47"/>
    </row>
    <row r="16" spans="1:6" ht="32.25" thickBot="1" x14ac:dyDescent="0.3">
      <c r="A16" s="142"/>
      <c r="B16" s="54" t="s">
        <v>118</v>
      </c>
      <c r="C16" s="58">
        <v>38926367.78859999</v>
      </c>
      <c r="D16" s="60">
        <v>1809</v>
      </c>
      <c r="E16" s="47">
        <v>21518.169037368705</v>
      </c>
    </row>
    <row r="17" spans="1:12" ht="32.25" thickBot="1" x14ac:dyDescent="0.3">
      <c r="A17" s="142"/>
      <c r="B17" s="54" t="s">
        <v>119</v>
      </c>
      <c r="C17" s="58">
        <v>45820781.922250003</v>
      </c>
      <c r="D17" s="60">
        <v>2236.38</v>
      </c>
      <c r="E17" s="47">
        <v>20488.817608031732</v>
      </c>
    </row>
    <row r="18" spans="1:12" ht="32.25" thickBot="1" x14ac:dyDescent="0.3">
      <c r="A18" s="142"/>
      <c r="B18" s="54" t="s">
        <v>120</v>
      </c>
      <c r="C18" s="58">
        <v>7676927.466</v>
      </c>
      <c r="D18" s="60">
        <v>49</v>
      </c>
      <c r="E18" s="47">
        <v>156671.98910204082</v>
      </c>
    </row>
    <row r="19" spans="1:12" ht="32.25" thickBot="1" x14ac:dyDescent="0.3">
      <c r="A19" s="142"/>
      <c r="B19" s="54" t="s">
        <v>121</v>
      </c>
      <c r="C19" s="58">
        <v>22865379.038000003</v>
      </c>
      <c r="D19" s="60">
        <v>406.5</v>
      </c>
      <c r="E19" s="47">
        <v>56249.394927429283</v>
      </c>
    </row>
    <row r="20" spans="1:12" ht="32.25" thickBot="1" x14ac:dyDescent="0.3">
      <c r="A20" s="143"/>
      <c r="B20" s="54" t="s">
        <v>31</v>
      </c>
      <c r="C20" s="58"/>
      <c r="D20" s="60"/>
      <c r="E20" s="47"/>
    </row>
    <row r="21" spans="1:12" ht="114.75" customHeight="1" thickBot="1" x14ac:dyDescent="0.3">
      <c r="A21" s="147"/>
      <c r="B21" s="54" t="s">
        <v>32</v>
      </c>
      <c r="C21" s="58">
        <v>19474127.018493637</v>
      </c>
      <c r="D21" s="60">
        <v>2212.166666666667</v>
      </c>
      <c r="E21" s="61"/>
    </row>
    <row r="22" spans="1:12" s="52" customFormat="1" ht="46.5" customHeight="1" outlineLevel="1" thickBot="1" x14ac:dyDescent="0.3">
      <c r="A22" s="148"/>
      <c r="B22" s="56" t="s">
        <v>397</v>
      </c>
      <c r="C22" s="65">
        <v>2208252.758258427</v>
      </c>
      <c r="D22" s="66">
        <v>279</v>
      </c>
      <c r="E22" s="67">
        <v>7914.8844382022471</v>
      </c>
      <c r="F22" s="51"/>
      <c r="G22"/>
      <c r="H22"/>
      <c r="I22"/>
      <c r="J22"/>
      <c r="K22"/>
      <c r="L22"/>
    </row>
    <row r="23" spans="1:12" s="52" customFormat="1" ht="46.5" customHeight="1" outlineLevel="1" thickBot="1" x14ac:dyDescent="0.3">
      <c r="A23" s="148"/>
      <c r="B23" s="55" t="s">
        <v>398</v>
      </c>
      <c r="C23" s="62">
        <v>6422959.1571460674</v>
      </c>
      <c r="D23" s="63">
        <v>561.5</v>
      </c>
      <c r="E23" s="64">
        <v>11438.929932584269</v>
      </c>
      <c r="F23" s="51"/>
      <c r="G23"/>
      <c r="H23"/>
      <c r="I23"/>
      <c r="J23"/>
      <c r="K23"/>
      <c r="L23"/>
    </row>
    <row r="24" spans="1:12" s="52" customFormat="1" ht="46.5" customHeight="1" outlineLevel="1" thickBot="1" x14ac:dyDescent="0.3">
      <c r="A24" s="148"/>
      <c r="B24" s="56" t="s">
        <v>399</v>
      </c>
      <c r="C24" s="65">
        <v>10376446.230727216</v>
      </c>
      <c r="D24" s="66">
        <v>1285.6666666666667</v>
      </c>
      <c r="E24" s="67">
        <v>8070.8682116104865</v>
      </c>
      <c r="F24" s="51"/>
      <c r="G24"/>
      <c r="H24"/>
      <c r="I24"/>
      <c r="J24"/>
      <c r="K24"/>
      <c r="L24"/>
    </row>
    <row r="25" spans="1:12" s="52" customFormat="1" ht="46.5" customHeight="1" outlineLevel="1" thickBot="1" x14ac:dyDescent="0.3">
      <c r="A25" s="148"/>
      <c r="B25" s="55" t="s">
        <v>400</v>
      </c>
      <c r="C25" s="62">
        <v>466468.87236192852</v>
      </c>
      <c r="D25" s="63">
        <v>86</v>
      </c>
      <c r="E25" s="64">
        <v>5424.0566553712615</v>
      </c>
      <c r="F25" s="51"/>
      <c r="G25"/>
      <c r="H25"/>
      <c r="I25"/>
      <c r="J25"/>
      <c r="K25"/>
      <c r="L25"/>
    </row>
    <row r="26" spans="1:12" ht="63.75" thickBot="1" x14ac:dyDescent="0.3">
      <c r="A26" s="149"/>
      <c r="B26" s="54" t="s">
        <v>33</v>
      </c>
      <c r="C26" s="58"/>
      <c r="D26" s="60"/>
      <c r="E26" s="47"/>
    </row>
    <row r="27" spans="1:12" ht="63.75" thickBot="1" x14ac:dyDescent="0.3">
      <c r="A27" s="141" t="s">
        <v>34</v>
      </c>
      <c r="B27" s="53" t="s">
        <v>35</v>
      </c>
      <c r="C27" s="58"/>
      <c r="D27" s="60"/>
      <c r="E27" s="47"/>
    </row>
    <row r="28" spans="1:12" ht="16.5" thickBot="1" x14ac:dyDescent="0.3">
      <c r="A28" s="142"/>
      <c r="B28" s="54" t="s">
        <v>20</v>
      </c>
      <c r="C28" s="58">
        <v>37279943.039999992</v>
      </c>
      <c r="D28" s="48">
        <v>66802.906666666662</v>
      </c>
      <c r="E28" s="47">
        <v>558.05869684712309</v>
      </c>
    </row>
    <row r="29" spans="1:12" ht="16.5" thickBot="1" x14ac:dyDescent="0.3">
      <c r="A29" s="143"/>
      <c r="B29" s="54" t="s">
        <v>27</v>
      </c>
      <c r="C29" s="58"/>
      <c r="D29" s="48"/>
      <c r="E29" s="47">
        <f>E28</f>
        <v>558.05869684712309</v>
      </c>
    </row>
    <row r="30" spans="1:12" ht="111" thickBot="1" x14ac:dyDescent="0.3">
      <c r="A30" s="141" t="s">
        <v>36</v>
      </c>
      <c r="B30" s="53" t="s">
        <v>37</v>
      </c>
      <c r="C30" s="58"/>
      <c r="D30" s="48"/>
      <c r="E30" s="47"/>
    </row>
    <row r="31" spans="1:12" ht="16.5" thickBot="1" x14ac:dyDescent="0.3">
      <c r="A31" s="142"/>
      <c r="B31" s="11" t="s">
        <v>20</v>
      </c>
      <c r="C31" s="47">
        <v>17925012.693333331</v>
      </c>
      <c r="D31" s="48">
        <v>66802.906666666662</v>
      </c>
      <c r="E31" s="47">
        <v>268.32683767452835</v>
      </c>
    </row>
    <row r="32" spans="1:12" ht="16.5" thickBot="1" x14ac:dyDescent="0.3">
      <c r="A32" s="143"/>
      <c r="B32" s="11" t="s">
        <v>27</v>
      </c>
      <c r="C32" s="47"/>
      <c r="D32" s="48"/>
      <c r="E32" s="47">
        <v>0</v>
      </c>
    </row>
    <row r="33" spans="1:5" ht="211.5" customHeight="1" thickBot="1" x14ac:dyDescent="0.3">
      <c r="A33" s="141" t="s">
        <v>38</v>
      </c>
      <c r="B33" s="10" t="s">
        <v>39</v>
      </c>
      <c r="C33" s="47"/>
      <c r="D33" s="48"/>
      <c r="E33" s="47"/>
    </row>
    <row r="34" spans="1:5" ht="16.5" thickBot="1" x14ac:dyDescent="0.3">
      <c r="A34" s="142"/>
      <c r="B34" s="11" t="s">
        <v>20</v>
      </c>
      <c r="C34" s="47">
        <v>62746193.706666656</v>
      </c>
      <c r="D34" s="48">
        <v>66802.906666666662</v>
      </c>
      <c r="E34" s="47">
        <v>939.27340646654488</v>
      </c>
    </row>
    <row r="35" spans="1:5" ht="16.5" thickBot="1" x14ac:dyDescent="0.3">
      <c r="A35" s="143"/>
      <c r="B35" s="11" t="s">
        <v>27</v>
      </c>
      <c r="C35" s="47"/>
      <c r="D35" s="48"/>
      <c r="E35" s="47">
        <f>E34</f>
        <v>939.27340646654488</v>
      </c>
    </row>
    <row r="37" spans="1:5" ht="11.25" hidden="1" customHeight="1" x14ac:dyDescent="0.25"/>
    <row r="38" spans="1:5" ht="93" hidden="1" customHeight="1" x14ac:dyDescent="0.25">
      <c r="B38" s="140" t="s">
        <v>112</v>
      </c>
      <c r="C38" s="140"/>
      <c r="D38" s="140"/>
      <c r="E38" s="140"/>
    </row>
    <row r="39" spans="1:5" hidden="1" x14ac:dyDescent="0.25">
      <c r="B39" s="50"/>
      <c r="C39" s="50"/>
      <c r="D39" s="50"/>
      <c r="E39" s="50"/>
    </row>
    <row r="40" spans="1:5" ht="99" hidden="1" customHeight="1" x14ac:dyDescent="0.25">
      <c r="B40" s="139" t="s">
        <v>115</v>
      </c>
      <c r="C40" s="139"/>
      <c r="D40" s="139"/>
      <c r="E40" s="139"/>
    </row>
    <row r="41" spans="1:5" ht="99" hidden="1" customHeight="1" x14ac:dyDescent="0.25">
      <c r="B41" s="139"/>
      <c r="C41" s="139"/>
      <c r="D41" s="139"/>
      <c r="E41" s="139"/>
    </row>
    <row r="42" spans="1:5" hidden="1" x14ac:dyDescent="0.25"/>
    <row r="43" spans="1:5" x14ac:dyDescent="0.25">
      <c r="B43" s="139" t="s">
        <v>116</v>
      </c>
      <c r="C43" s="139"/>
      <c r="D43" s="139"/>
      <c r="E43" s="139"/>
    </row>
    <row r="44" spans="1:5" x14ac:dyDescent="0.25">
      <c r="B44" s="139"/>
      <c r="C44" s="139"/>
      <c r="D44" s="139"/>
      <c r="E44" s="139"/>
    </row>
  </sheetData>
  <customSheetViews>
    <customSheetView guid="{254A37CE-627C-43E9-9785-D007B45D4FBE}" scale="85" showPageBreaks="1" view="pageBreakPreview" topLeftCell="A22">
      <selection activeCell="I15" sqref="I15"/>
      <pageMargins left="0.7" right="0.7" top="0.75" bottom="0.75" header="0.3" footer="0.3"/>
      <pageSetup paperSize="9" scale="60" orientation="portrait" r:id="rId1"/>
    </customSheetView>
    <customSheetView guid="{7BF7BA71-000A-4EAA-935D-FB7038CE4272}" scale="80" showPageBreaks="1" view="pageBreakPreview" topLeftCell="A10">
      <selection activeCell="N16" sqref="N16"/>
      <pageMargins left="0.7" right="0.7" top="0.75" bottom="0.75" header="0.3" footer="0.3"/>
      <pageSetup paperSize="9" scale="60" orientation="portrait" r:id="rId2"/>
    </customSheetView>
  </customSheetViews>
  <mergeCells count="13">
    <mergeCell ref="D2:F3"/>
    <mergeCell ref="A10:B10"/>
    <mergeCell ref="A11:A13"/>
    <mergeCell ref="A15:A20"/>
    <mergeCell ref="A21:A26"/>
    <mergeCell ref="B43:E44"/>
    <mergeCell ref="B38:E38"/>
    <mergeCell ref="A33:A35"/>
    <mergeCell ref="B40:E41"/>
    <mergeCell ref="B7:E7"/>
    <mergeCell ref="B8:E8"/>
    <mergeCell ref="A27:A29"/>
    <mergeCell ref="A30:A32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4" zoomScale="90" zoomScaleNormal="100" zoomScaleSheetLayoutView="90" workbookViewId="0">
      <selection activeCell="D37" sqref="D37"/>
    </sheetView>
  </sheetViews>
  <sheetFormatPr defaultRowHeight="15" x14ac:dyDescent="0.25"/>
  <cols>
    <col min="2" max="2" width="40.5703125" customWidth="1"/>
    <col min="3" max="3" width="18.140625" customWidth="1"/>
    <col min="4" max="4" width="19.28515625" customWidth="1"/>
    <col min="5" max="5" width="7.42578125" customWidth="1"/>
  </cols>
  <sheetData>
    <row r="1" spans="1:5" x14ac:dyDescent="0.25">
      <c r="C1" s="6" t="s">
        <v>70</v>
      </c>
    </row>
    <row r="2" spans="1:5" ht="13.5" customHeight="1" x14ac:dyDescent="0.25">
      <c r="C2" s="97" t="s">
        <v>1</v>
      </c>
      <c r="D2" s="97"/>
      <c r="E2" s="97"/>
    </row>
    <row r="3" spans="1:5" ht="13.5" customHeight="1" x14ac:dyDescent="0.25">
      <c r="C3" s="97"/>
      <c r="D3" s="97"/>
      <c r="E3" s="97"/>
    </row>
    <row r="4" spans="1:5" ht="13.5" customHeight="1" x14ac:dyDescent="0.25">
      <c r="C4" s="7" t="s">
        <v>16</v>
      </c>
    </row>
    <row r="5" spans="1:5" x14ac:dyDescent="0.25">
      <c r="C5" s="7" t="s">
        <v>17</v>
      </c>
    </row>
    <row r="6" spans="1:5" x14ac:dyDescent="0.25">
      <c r="C6" s="7"/>
    </row>
    <row r="7" spans="1:5" ht="18.75" x14ac:dyDescent="0.25">
      <c r="A7" s="144" t="s">
        <v>67</v>
      </c>
      <c r="B7" s="144"/>
      <c r="C7" s="144"/>
      <c r="D7" s="144"/>
    </row>
    <row r="8" spans="1:5" ht="18.75" x14ac:dyDescent="0.25">
      <c r="A8" s="144" t="s">
        <v>68</v>
      </c>
      <c r="B8" s="144"/>
      <c r="C8" s="144"/>
      <c r="D8" s="144"/>
    </row>
    <row r="9" spans="1:5" ht="18.75" x14ac:dyDescent="0.25">
      <c r="A9" s="144" t="s">
        <v>69</v>
      </c>
      <c r="B9" s="144"/>
      <c r="C9" s="144"/>
      <c r="D9" s="144"/>
    </row>
    <row r="10" spans="1:5" ht="15.75" thickBot="1" x14ac:dyDescent="0.3">
      <c r="D10" s="21" t="s">
        <v>87</v>
      </c>
    </row>
    <row r="11" spans="1:5" ht="66" customHeight="1" thickBot="1" x14ac:dyDescent="0.3">
      <c r="A11" s="13"/>
      <c r="B11" s="14" t="s">
        <v>42</v>
      </c>
      <c r="C11" s="14" t="s">
        <v>401</v>
      </c>
      <c r="D11" s="14" t="s">
        <v>402</v>
      </c>
    </row>
    <row r="12" spans="1:5" ht="45" customHeight="1" thickBot="1" x14ac:dyDescent="0.3">
      <c r="A12" s="37" t="s">
        <v>25</v>
      </c>
      <c r="B12" s="16" t="s">
        <v>43</v>
      </c>
      <c r="C12" s="40">
        <f>C14+C15+C16+C17+C18+C29</f>
        <v>10037.779620000001</v>
      </c>
      <c r="D12" s="40">
        <f>D14+D15+D16+D17+D18+D29</f>
        <v>178699.63327999998</v>
      </c>
    </row>
    <row r="13" spans="1:5" ht="16.5" thickBot="1" x14ac:dyDescent="0.3">
      <c r="A13" s="17"/>
      <c r="B13" s="16" t="s">
        <v>44</v>
      </c>
      <c r="C13" s="36"/>
      <c r="D13" s="36"/>
    </row>
    <row r="14" spans="1:5" ht="26.25" customHeight="1" thickBot="1" x14ac:dyDescent="0.3">
      <c r="A14" s="17"/>
      <c r="B14" s="18" t="s">
        <v>45</v>
      </c>
      <c r="C14" s="36">
        <v>10037.779620000001</v>
      </c>
      <c r="D14" s="36">
        <v>17948.302933333329</v>
      </c>
    </row>
    <row r="15" spans="1:5" ht="22.5" customHeight="1" thickBot="1" x14ac:dyDescent="0.3">
      <c r="A15" s="17"/>
      <c r="B15" s="18" t="s">
        <v>46</v>
      </c>
      <c r="C15" s="36"/>
      <c r="D15" s="36"/>
    </row>
    <row r="16" spans="1:5" ht="19.5" customHeight="1" thickBot="1" x14ac:dyDescent="0.3">
      <c r="A16" s="17"/>
      <c r="B16" s="18" t="s">
        <v>47</v>
      </c>
      <c r="C16" s="36"/>
      <c r="D16" s="36">
        <v>55269.962239999993</v>
      </c>
    </row>
    <row r="17" spans="1:4" ht="21" customHeight="1" thickBot="1" x14ac:dyDescent="0.3">
      <c r="A17" s="17"/>
      <c r="B17" s="18" t="s">
        <v>48</v>
      </c>
      <c r="C17" s="36"/>
      <c r="D17" s="36">
        <v>16801.927039999999</v>
      </c>
    </row>
    <row r="18" spans="1:4" ht="16.5" thickBot="1" x14ac:dyDescent="0.3">
      <c r="A18" s="17"/>
      <c r="B18" s="18" t="s">
        <v>49</v>
      </c>
      <c r="C18" s="36">
        <f>C20+C21+C22</f>
        <v>0</v>
      </c>
      <c r="D18" s="36">
        <v>88679.441066666666</v>
      </c>
    </row>
    <row r="19" spans="1:4" ht="16.5" thickBot="1" x14ac:dyDescent="0.3">
      <c r="A19" s="17"/>
      <c r="B19" s="18" t="s">
        <v>50</v>
      </c>
      <c r="C19" s="36"/>
      <c r="D19" s="36"/>
    </row>
    <row r="20" spans="1:4" ht="32.25" thickBot="1" x14ac:dyDescent="0.3">
      <c r="A20" s="17"/>
      <c r="B20" s="19" t="s">
        <v>51</v>
      </c>
      <c r="C20" s="36">
        <v>0</v>
      </c>
      <c r="D20" s="36">
        <v>21430.24213333333</v>
      </c>
    </row>
    <row r="21" spans="1:4" ht="56.25" customHeight="1" thickBot="1" x14ac:dyDescent="0.3">
      <c r="A21" s="17"/>
      <c r="B21" s="19" t="s">
        <v>52</v>
      </c>
      <c r="C21" s="36"/>
      <c r="D21" s="36"/>
    </row>
    <row r="22" spans="1:4" ht="48" thickBot="1" x14ac:dyDescent="0.3">
      <c r="A22" s="17"/>
      <c r="B22" s="19" t="s">
        <v>53</v>
      </c>
      <c r="C22" s="36">
        <f>C24+C25+C26+C27+C28</f>
        <v>0</v>
      </c>
      <c r="D22" s="36">
        <f>D24+D25+D26+D27+D28</f>
        <v>67249.198933333333</v>
      </c>
    </row>
    <row r="23" spans="1:4" ht="16.5" thickBot="1" x14ac:dyDescent="0.3">
      <c r="A23" s="17"/>
      <c r="B23" s="19" t="s">
        <v>44</v>
      </c>
      <c r="C23" s="36"/>
      <c r="D23" s="36"/>
    </row>
    <row r="24" spans="1:4" ht="16.5" thickBot="1" x14ac:dyDescent="0.3">
      <c r="A24" s="17"/>
      <c r="B24" s="20" t="s">
        <v>54</v>
      </c>
      <c r="C24" s="36"/>
      <c r="D24" s="36"/>
    </row>
    <row r="25" spans="1:4" ht="32.25" thickBot="1" x14ac:dyDescent="0.3">
      <c r="A25" s="17"/>
      <c r="B25" s="20" t="s">
        <v>55</v>
      </c>
      <c r="C25" s="36"/>
      <c r="D25" s="36"/>
    </row>
    <row r="26" spans="1:4" ht="57.75" customHeight="1" thickBot="1" x14ac:dyDescent="0.3">
      <c r="A26" s="17"/>
      <c r="B26" s="20" t="s">
        <v>56</v>
      </c>
      <c r="C26" s="36"/>
      <c r="D26" s="36"/>
    </row>
    <row r="27" spans="1:4" ht="16.5" thickBot="1" x14ac:dyDescent="0.3">
      <c r="A27" s="17"/>
      <c r="B27" s="20" t="s">
        <v>57</v>
      </c>
      <c r="C27" s="36"/>
      <c r="D27" s="36"/>
    </row>
    <row r="28" spans="1:4" ht="51.75" customHeight="1" thickBot="1" x14ac:dyDescent="0.3">
      <c r="A28" s="17"/>
      <c r="B28" s="20" t="s">
        <v>58</v>
      </c>
      <c r="C28" s="36">
        <v>0</v>
      </c>
      <c r="D28" s="36">
        <v>67249.198933333333</v>
      </c>
    </row>
    <row r="29" spans="1:4" ht="27.75" customHeight="1" thickBot="1" x14ac:dyDescent="0.3">
      <c r="A29" s="17"/>
      <c r="B29" s="18" t="s">
        <v>59</v>
      </c>
      <c r="C29" s="36"/>
      <c r="D29" s="36">
        <f>D31+D32+D33+D34</f>
        <v>0</v>
      </c>
    </row>
    <row r="30" spans="1:4" ht="16.5" thickBot="1" x14ac:dyDescent="0.3">
      <c r="A30" s="17"/>
      <c r="B30" s="18" t="s">
        <v>44</v>
      </c>
      <c r="C30" s="36"/>
      <c r="D30" s="36"/>
    </row>
    <row r="31" spans="1:4" ht="16.5" thickBot="1" x14ac:dyDescent="0.3">
      <c r="A31" s="17"/>
      <c r="B31" s="19" t="s">
        <v>60</v>
      </c>
      <c r="C31" s="36"/>
      <c r="D31" s="36"/>
    </row>
    <row r="32" spans="1:4" ht="25.5" customHeight="1" thickBot="1" x14ac:dyDescent="0.3">
      <c r="A32" s="17"/>
      <c r="B32" s="19" t="s">
        <v>61</v>
      </c>
      <c r="C32" s="36"/>
      <c r="D32" s="36"/>
    </row>
    <row r="33" spans="1:4" ht="19.5" customHeight="1" thickBot="1" x14ac:dyDescent="0.3">
      <c r="A33" s="17"/>
      <c r="B33" s="19" t="s">
        <v>62</v>
      </c>
      <c r="C33" s="36"/>
      <c r="D33" s="36"/>
    </row>
    <row r="34" spans="1:4" ht="48" thickBot="1" x14ac:dyDescent="0.3">
      <c r="A34" s="17"/>
      <c r="B34" s="19" t="s">
        <v>63</v>
      </c>
      <c r="C34" s="36"/>
      <c r="D34" s="36"/>
    </row>
    <row r="35" spans="1:4" ht="102.75" customHeight="1" thickBot="1" x14ac:dyDescent="0.3">
      <c r="A35" s="37" t="s">
        <v>28</v>
      </c>
      <c r="B35" s="16" t="s">
        <v>64</v>
      </c>
      <c r="C35" s="40">
        <v>79289.529261993754</v>
      </c>
      <c r="D35" s="40">
        <v>134763.58323334367</v>
      </c>
    </row>
    <row r="36" spans="1:4" ht="26.25" customHeight="1" thickBot="1" x14ac:dyDescent="0.3">
      <c r="A36" s="37" t="s">
        <v>29</v>
      </c>
      <c r="B36" s="16" t="s">
        <v>65</v>
      </c>
      <c r="C36" s="40">
        <v>0</v>
      </c>
      <c r="D36" s="40">
        <v>0</v>
      </c>
    </row>
    <row r="37" spans="1:4" ht="30.75" customHeight="1" thickBot="1" x14ac:dyDescent="0.3">
      <c r="A37" s="17"/>
      <c r="B37" s="41" t="s">
        <v>66</v>
      </c>
      <c r="C37" s="40">
        <f>C12+C35+C36</f>
        <v>89327.308881993755</v>
      </c>
      <c r="D37" s="40">
        <f>D12+D35+D36</f>
        <v>313463.21651334362</v>
      </c>
    </row>
    <row r="39" spans="1:4" x14ac:dyDescent="0.25">
      <c r="C39" s="38"/>
      <c r="D39" s="38"/>
    </row>
    <row r="40" spans="1:4" x14ac:dyDescent="0.25">
      <c r="C40" s="38"/>
      <c r="D40" s="39"/>
    </row>
  </sheetData>
  <customSheetViews>
    <customSheetView guid="{254A37CE-627C-43E9-9785-D007B45D4FBE}" showPageBreaks="1" view="pageBreakPreview" topLeftCell="A4">
      <selection activeCell="I36" sqref="I36"/>
      <pageMargins left="0.7" right="0.7" top="0.75" bottom="0.75" header="0.3" footer="0.3"/>
      <pageSetup paperSize="9" scale="65" orientation="portrait" r:id="rId1"/>
    </customSheetView>
    <customSheetView guid="{7BF7BA71-000A-4EAA-935D-FB7038CE4272}" scale="90" showPageBreaks="1" printArea="1" view="pageBreakPreview">
      <selection activeCell="I11" sqref="I11"/>
      <pageMargins left="0.7" right="0.7" top="0.75" bottom="0.75" header="0.3" footer="0.3"/>
      <pageSetup paperSize="9" scale="65" orientation="portrait" r:id="rId2"/>
    </customSheetView>
  </customSheetViews>
  <mergeCells count="4">
    <mergeCell ref="A7:D7"/>
    <mergeCell ref="A8:D8"/>
    <mergeCell ref="A9:D9"/>
    <mergeCell ref="C2:E3"/>
  </mergeCells>
  <pageMargins left="0.70866141732283472" right="0.70866141732283472" top="0.74803149606299213" bottom="0.74803149606299213" header="0.31496062992125984" footer="0.31496062992125984"/>
  <pageSetup paperSize="9" scale="7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BreakPreview" zoomScaleNormal="100" zoomScaleSheetLayoutView="100" workbookViewId="0">
      <selection activeCell="G14" sqref="G14"/>
    </sheetView>
  </sheetViews>
  <sheetFormatPr defaultRowHeight="15" x14ac:dyDescent="0.25"/>
  <cols>
    <col min="2" max="2" width="40.5703125" customWidth="1"/>
    <col min="3" max="3" width="21.85546875" customWidth="1"/>
    <col min="4" max="4" width="20.7109375" customWidth="1"/>
  </cols>
  <sheetData>
    <row r="1" spans="1:5" x14ac:dyDescent="0.25">
      <c r="C1" s="6" t="s">
        <v>77</v>
      </c>
    </row>
    <row r="2" spans="1:5" ht="15.75" customHeight="1" x14ac:dyDescent="0.25">
      <c r="C2" s="152" t="s">
        <v>1</v>
      </c>
      <c r="D2" s="152"/>
    </row>
    <row r="3" spans="1:5" ht="23.25" customHeight="1" x14ac:dyDescent="0.25">
      <c r="C3" s="152"/>
      <c r="D3" s="152"/>
    </row>
    <row r="4" spans="1:5" x14ac:dyDescent="0.25">
      <c r="C4" s="7" t="s">
        <v>16</v>
      </c>
    </row>
    <row r="5" spans="1:5" x14ac:dyDescent="0.25">
      <c r="C5" s="7" t="s">
        <v>17</v>
      </c>
    </row>
    <row r="7" spans="1:5" ht="18.75" x14ac:dyDescent="0.25">
      <c r="A7" s="144" t="s">
        <v>74</v>
      </c>
      <c r="B7" s="144"/>
      <c r="C7" s="144"/>
      <c r="D7" s="144"/>
    </row>
    <row r="8" spans="1:5" ht="18.75" x14ac:dyDescent="0.25">
      <c r="A8" s="144" t="s">
        <v>75</v>
      </c>
      <c r="B8" s="144"/>
      <c r="C8" s="144"/>
      <c r="D8" s="144"/>
    </row>
    <row r="9" spans="1:5" ht="18.75" x14ac:dyDescent="0.25">
      <c r="A9" s="144" t="s">
        <v>76</v>
      </c>
      <c r="B9" s="144"/>
      <c r="C9" s="144"/>
      <c r="D9" s="144"/>
    </row>
    <row r="10" spans="1:5" ht="15.75" thickBot="1" x14ac:dyDescent="0.3">
      <c r="A10" s="8"/>
      <c r="B10" s="8"/>
      <c r="C10" s="8"/>
      <c r="D10" s="8"/>
    </row>
    <row r="11" spans="1:5" ht="95.25" thickBot="1" x14ac:dyDescent="0.3">
      <c r="A11" s="150" t="s">
        <v>22</v>
      </c>
      <c r="B11" s="151"/>
      <c r="C11" s="14" t="s">
        <v>130</v>
      </c>
      <c r="D11" s="14" t="s">
        <v>131</v>
      </c>
    </row>
    <row r="12" spans="1:5" ht="48" thickBot="1" x14ac:dyDescent="0.3">
      <c r="A12" s="15" t="s">
        <v>25</v>
      </c>
      <c r="B12" s="16" t="s">
        <v>71</v>
      </c>
      <c r="C12" s="42"/>
      <c r="D12" s="42"/>
    </row>
    <row r="13" spans="1:5" ht="79.5" thickBot="1" x14ac:dyDescent="0.3">
      <c r="A13" s="15" t="s">
        <v>28</v>
      </c>
      <c r="B13" s="16" t="s">
        <v>72</v>
      </c>
      <c r="C13" s="43">
        <f>12145180.2318/1000</f>
        <v>12145.180231799999</v>
      </c>
      <c r="D13" s="42">
        <v>2212.166666666667</v>
      </c>
    </row>
    <row r="14" spans="1:5" ht="48" thickBot="1" x14ac:dyDescent="0.3">
      <c r="A14" s="15" t="s">
        <v>29</v>
      </c>
      <c r="B14" s="16" t="s">
        <v>73</v>
      </c>
      <c r="C14" s="42"/>
      <c r="D14" s="42"/>
      <c r="E14" s="44"/>
    </row>
  </sheetData>
  <customSheetViews>
    <customSheetView guid="{254A37CE-627C-43E9-9785-D007B45D4FBE}" scale="115" showPageBreaks="1" printArea="1" view="pageBreakPreview" topLeftCell="B1">
      <selection activeCell="C13" sqref="C13"/>
      <pageMargins left="0.7" right="0.7" top="0.75" bottom="0.75" header="0.3" footer="0.3"/>
      <pageSetup paperSize="9" scale="73" orientation="portrait" r:id="rId1"/>
    </customSheetView>
    <customSheetView guid="{7BF7BA71-000A-4EAA-935D-FB7038CE4272}" showPageBreaks="1" view="pageBreakPreview">
      <selection activeCell="C21" sqref="C21"/>
      <pageMargins left="0.7" right="0.7" top="0.75" bottom="0.75" header="0.3" footer="0.3"/>
      <pageSetup paperSize="9" scale="86" orientation="portrait" r:id="rId2"/>
    </customSheetView>
  </customSheetViews>
  <mergeCells count="5">
    <mergeCell ref="A11:B11"/>
    <mergeCell ref="A7:D7"/>
    <mergeCell ref="A8:D8"/>
    <mergeCell ref="A9:D9"/>
    <mergeCell ref="C2:D3"/>
  </mergeCells>
  <pageMargins left="0.7" right="0.7" top="0.75" bottom="0.75" header="0.3" footer="0.3"/>
  <pageSetup paperSize="9" scale="86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topLeftCell="A7" zoomScaleNormal="100" zoomScaleSheetLayoutView="100" workbookViewId="0">
      <selection activeCell="D14" sqref="D14"/>
    </sheetView>
  </sheetViews>
  <sheetFormatPr defaultRowHeight="15" x14ac:dyDescent="0.25"/>
  <cols>
    <col min="2" max="2" width="29.140625" customWidth="1"/>
    <col min="3" max="3" width="27.28515625" customWidth="1"/>
    <col min="4" max="4" width="24.5703125" customWidth="1"/>
    <col min="5" max="5" width="23" customWidth="1"/>
  </cols>
  <sheetData>
    <row r="1" spans="1:5" x14ac:dyDescent="0.25">
      <c r="D1" s="45" t="s">
        <v>86</v>
      </c>
      <c r="E1" s="46"/>
    </row>
    <row r="2" spans="1:5" x14ac:dyDescent="0.25">
      <c r="D2" s="153" t="s">
        <v>1</v>
      </c>
      <c r="E2" s="153"/>
    </row>
    <row r="3" spans="1:5" x14ac:dyDescent="0.25">
      <c r="D3" s="153"/>
      <c r="E3" s="153"/>
    </row>
    <row r="4" spans="1:5" x14ac:dyDescent="0.25">
      <c r="D4" s="7" t="s">
        <v>16</v>
      </c>
    </row>
    <row r="5" spans="1:5" x14ac:dyDescent="0.25">
      <c r="D5" s="7" t="s">
        <v>17</v>
      </c>
    </row>
    <row r="7" spans="1:5" ht="18.75" x14ac:dyDescent="0.25">
      <c r="A7" s="144" t="s">
        <v>74</v>
      </c>
      <c r="B7" s="144"/>
      <c r="C7" s="144"/>
      <c r="D7" s="144"/>
      <c r="E7" s="144"/>
    </row>
    <row r="8" spans="1:5" ht="18.75" x14ac:dyDescent="0.25">
      <c r="A8" s="144" t="s">
        <v>83</v>
      </c>
      <c r="B8" s="144"/>
      <c r="C8" s="144"/>
      <c r="D8" s="144"/>
      <c r="E8" s="144"/>
    </row>
    <row r="9" spans="1:5" ht="18.75" x14ac:dyDescent="0.25">
      <c r="A9" s="144" t="s">
        <v>84</v>
      </c>
      <c r="B9" s="144"/>
      <c r="C9" s="144"/>
      <c r="D9" s="144"/>
      <c r="E9" s="144"/>
    </row>
    <row r="10" spans="1:5" ht="18.75" x14ac:dyDescent="0.25">
      <c r="A10" s="144" t="s">
        <v>85</v>
      </c>
      <c r="B10" s="144"/>
      <c r="C10" s="144"/>
      <c r="D10" s="144"/>
      <c r="E10" s="144"/>
    </row>
    <row r="11" spans="1:5" ht="15.75" thickBot="1" x14ac:dyDescent="0.3"/>
    <row r="12" spans="1:5" ht="142.5" thickBot="1" x14ac:dyDescent="0.3">
      <c r="A12" s="150" t="s">
        <v>22</v>
      </c>
      <c r="B12" s="151"/>
      <c r="C12" s="75" t="s">
        <v>132</v>
      </c>
      <c r="D12" s="75" t="s">
        <v>133</v>
      </c>
      <c r="E12" s="75" t="s">
        <v>134</v>
      </c>
    </row>
    <row r="13" spans="1:5" ht="32.25" thickBot="1" x14ac:dyDescent="0.3">
      <c r="A13" s="15" t="s">
        <v>25</v>
      </c>
      <c r="B13" s="16" t="s">
        <v>78</v>
      </c>
      <c r="C13" s="70">
        <f>C14+C15+C16</f>
        <v>20346.94019146002</v>
      </c>
      <c r="D13" s="94">
        <f>D14+D15+D16</f>
        <v>4.79</v>
      </c>
      <c r="E13" s="70">
        <f>E14+E15+E16</f>
        <v>455.5</v>
      </c>
    </row>
    <row r="14" spans="1:5" ht="16.5" thickBot="1" x14ac:dyDescent="0.3">
      <c r="A14" s="17"/>
      <c r="B14" s="18" t="s">
        <v>79</v>
      </c>
      <c r="C14" s="95">
        <v>5495.8602733333328</v>
      </c>
      <c r="D14" s="70">
        <v>1.2450000000000001</v>
      </c>
      <c r="E14" s="70">
        <v>49</v>
      </c>
    </row>
    <row r="15" spans="1:5" ht="16.5" thickBot="1" x14ac:dyDescent="0.3">
      <c r="A15" s="17"/>
      <c r="B15" s="18" t="s">
        <v>80</v>
      </c>
      <c r="C15" s="95">
        <v>14851.079918126688</v>
      </c>
      <c r="D15" s="94">
        <v>3.5449999999999999</v>
      </c>
      <c r="E15" s="70">
        <v>406.5</v>
      </c>
    </row>
    <row r="16" spans="1:5" ht="16.5" thickBot="1" x14ac:dyDescent="0.3">
      <c r="A16" s="17"/>
      <c r="B16" s="18" t="s">
        <v>81</v>
      </c>
      <c r="C16" s="70"/>
      <c r="D16" s="70"/>
      <c r="E16" s="70"/>
    </row>
    <row r="17" spans="1:6" ht="32.25" thickBot="1" x14ac:dyDescent="0.3">
      <c r="A17" s="15" t="s">
        <v>28</v>
      </c>
      <c r="B17" s="16" t="s">
        <v>82</v>
      </c>
      <c r="C17" s="70">
        <f>C18+C19+C20</f>
        <v>40393.717763925655</v>
      </c>
      <c r="D17" s="94">
        <f t="shared" ref="D17" si="0">D18+D19+D20</f>
        <v>43.11666666666666</v>
      </c>
      <c r="E17" s="70">
        <f t="shared" ref="E17" si="1">E18+E19+E20</f>
        <v>4045.38</v>
      </c>
    </row>
    <row r="18" spans="1:6" ht="16.5" thickBot="1" x14ac:dyDescent="0.3">
      <c r="A18" s="17"/>
      <c r="B18" s="18" t="s">
        <v>79</v>
      </c>
      <c r="C18" s="70">
        <v>20691.768742605487</v>
      </c>
      <c r="D18" s="94">
        <v>23.366666666666664</v>
      </c>
      <c r="E18" s="70">
        <v>1809</v>
      </c>
    </row>
    <row r="19" spans="1:6" ht="16.5" thickBot="1" x14ac:dyDescent="0.3">
      <c r="A19" s="17"/>
      <c r="B19" s="18" t="s">
        <v>80</v>
      </c>
      <c r="C19" s="70">
        <v>19701.949021320168</v>
      </c>
      <c r="D19" s="94">
        <v>19.75</v>
      </c>
      <c r="E19" s="70">
        <v>2236.38</v>
      </c>
    </row>
    <row r="20" spans="1:6" ht="16.5" thickBot="1" x14ac:dyDescent="0.3">
      <c r="A20" s="17"/>
      <c r="B20" s="18" t="s">
        <v>81</v>
      </c>
      <c r="C20" s="70"/>
      <c r="D20" s="70"/>
      <c r="E20" s="70"/>
      <c r="F20" s="44"/>
    </row>
    <row r="22" spans="1:6" x14ac:dyDescent="0.25">
      <c r="C22" s="44"/>
    </row>
  </sheetData>
  <customSheetViews>
    <customSheetView guid="{254A37CE-627C-43E9-9785-D007B45D4FBE}" showPageBreaks="1" printArea="1" view="pageBreakPreview">
      <selection activeCell="J12" sqref="J12"/>
      <pageMargins left="0.7" right="0.7" top="0.75" bottom="0.75" header="0.3" footer="0.3"/>
      <pageSetup paperSize="9" scale="72" orientation="portrait" r:id="rId1"/>
    </customSheetView>
    <customSheetView guid="{7BF7BA71-000A-4EAA-935D-FB7038CE4272}" showPageBreaks="1" printArea="1" view="pageBreakPreview">
      <selection activeCell="K12" sqref="K12"/>
      <pageMargins left="0.7" right="0.7" top="0.75" bottom="0.75" header="0.3" footer="0.3"/>
      <pageSetup paperSize="9" scale="72" orientation="portrait" r:id="rId2"/>
    </customSheetView>
  </customSheetViews>
  <mergeCells count="6">
    <mergeCell ref="D2:E3"/>
    <mergeCell ref="A12:B12"/>
    <mergeCell ref="A7:E7"/>
    <mergeCell ref="A8:E8"/>
    <mergeCell ref="A9:E9"/>
    <mergeCell ref="A10:E10"/>
  </mergeCells>
  <pageMargins left="0.7" right="0.7" top="0.75" bottom="0.75" header="0.3" footer="0.3"/>
  <pageSetup paperSize="9" scale="7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Гуртякина Татьяна Александровна</cp:lastModifiedBy>
  <cp:lastPrinted>2017-10-18T07:28:12Z</cp:lastPrinted>
  <dcterms:created xsi:type="dcterms:W3CDTF">2015-10-01T09:35:09Z</dcterms:created>
  <dcterms:modified xsi:type="dcterms:W3CDTF">2017-10-20T06:51:54Z</dcterms:modified>
</cp:coreProperties>
</file>